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МВК'!$A$1:$Q$22</definedName>
    <definedName name="_xlnm.Print_Area" localSheetId="1">'додаток 3 МВК'!$A$1:$Q$14</definedName>
  </definedNames>
  <calcPr calcId="145621"/>
</workbook>
</file>

<file path=xl/calcChain.xml><?xml version="1.0" encoding="utf-8"?>
<calcChain xmlns="http://schemas.openxmlformats.org/spreadsheetml/2006/main">
  <c r="M12" i="8" l="1"/>
  <c r="M13" i="8"/>
  <c r="M15" i="8"/>
  <c r="M16" i="8"/>
  <c r="K10" i="9" l="1"/>
  <c r="E10" i="9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M8" i="8"/>
  <c r="O8" i="8"/>
  <c r="P8" i="8"/>
  <c r="H9" i="8"/>
  <c r="K9" i="8"/>
  <c r="L9" i="8"/>
  <c r="M9" i="8"/>
  <c r="O9" i="8"/>
  <c r="P9" i="8"/>
  <c r="H10" i="8"/>
  <c r="K10" i="8"/>
  <c r="N10" i="8" s="1"/>
  <c r="L10" i="8"/>
  <c r="M10" i="8"/>
  <c r="O10" i="8"/>
  <c r="P10" i="8"/>
  <c r="H11" i="8"/>
  <c r="K11" i="8"/>
  <c r="L11" i="8"/>
  <c r="M11" i="8"/>
  <c r="O11" i="8"/>
  <c r="P11" i="8"/>
  <c r="H12" i="8"/>
  <c r="K12" i="8"/>
  <c r="L12" i="8"/>
  <c r="O12" i="8"/>
  <c r="P12" i="8"/>
  <c r="H13" i="8"/>
  <c r="K13" i="8"/>
  <c r="L13" i="8"/>
  <c r="O13" i="8"/>
  <c r="P13" i="8"/>
  <c r="H14" i="8"/>
  <c r="K14" i="8"/>
  <c r="N14" i="8" s="1"/>
  <c r="L14" i="8"/>
  <c r="O14" i="8"/>
  <c r="P14" i="8"/>
  <c r="H15" i="8"/>
  <c r="K15" i="8"/>
  <c r="L15" i="8"/>
  <c r="O15" i="8"/>
  <c r="P15" i="8"/>
  <c r="H16" i="8"/>
  <c r="K16" i="8"/>
  <c r="L16" i="8"/>
  <c r="N16" i="8"/>
  <c r="O16" i="8"/>
  <c r="P16" i="8"/>
  <c r="H17" i="8"/>
  <c r="K17" i="8"/>
  <c r="N17" i="8" s="1"/>
  <c r="L17" i="8"/>
  <c r="O17" i="8"/>
  <c r="C18" i="8"/>
  <c r="D18" i="8"/>
  <c r="F18" i="8"/>
  <c r="G18" i="8"/>
  <c r="I18" i="8"/>
  <c r="J18" i="8"/>
  <c r="H9" i="9"/>
  <c r="H10" i="9"/>
  <c r="M10" i="9"/>
  <c r="P10" i="9"/>
  <c r="P11" i="9" s="1"/>
  <c r="C11" i="9"/>
  <c r="D11" i="9"/>
  <c r="E11" i="9"/>
  <c r="F11" i="9"/>
  <c r="G11" i="9"/>
  <c r="I11" i="9"/>
  <c r="J11" i="9"/>
  <c r="O11" i="9"/>
  <c r="H11" i="9" l="1"/>
  <c r="N12" i="8"/>
  <c r="N10" i="9"/>
  <c r="N8" i="8"/>
  <c r="Q14" i="8"/>
  <c r="P18" i="8"/>
  <c r="Q16" i="8"/>
  <c r="Q17" i="8"/>
  <c r="N13" i="8"/>
  <c r="K11" i="9"/>
  <c r="N11" i="9" s="1"/>
  <c r="Q10" i="9"/>
  <c r="Q11" i="9" s="1"/>
  <c r="Q12" i="8"/>
  <c r="H18" i="8"/>
  <c r="O18" i="8"/>
  <c r="L18" i="8"/>
  <c r="Q15" i="8"/>
  <c r="M11" i="9"/>
  <c r="N15" i="8"/>
  <c r="N9" i="8"/>
  <c r="N11" i="8"/>
  <c r="Q13" i="8"/>
  <c r="Q11" i="8"/>
  <c r="Q9" i="8"/>
  <c r="Q10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<sst xmlns="http://schemas.openxmlformats.org/spreadsheetml/2006/main" count="86" uniqueCount="54">
  <si>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</si>
  <si>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</si>
  <si>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</si>
  <si>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</si>
  <si>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</si>
  <si>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</si>
  <si>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</si>
  <si>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</si>
  <si>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</si>
  <si>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</si>
  <si>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</si>
  <si>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</si>
  <si>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</si>
  <si>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</si>
  <si>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</si>
  <si>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</si>
  <si>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</si>
  <si>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</si>
  <si>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</si>
  <si>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</si>
  <si>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</si>
  <si>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</si>
  <si>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</si>
  <si>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</si>
  <si>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</si>
  <si>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</si>
  <si>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</si>
  <si>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</si>
  <si>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</si>
  <si>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</si>
  <si>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</si>
  <si>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</si>
  <si>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</si>
  <si>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</si>
  <si>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</si>
  <si>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</si>
  <si>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</si>
  <si>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</si>
  <si>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</si>
  <si>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</si>
  <si>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</si>
  <si>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</si>
  <si>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 xml:space="preserve">Планові показники на 2020 рік </t>
  </si>
  <si>
    <t>___________2020 р. №</t>
  </si>
  <si>
    <t>Касові видатки за 9 місяців 2019 р.</t>
  </si>
  <si>
    <t>Касові видатки за 9 місяців 2020 р.</t>
  </si>
  <si>
    <t>Процент виконання до касових видатків за 9 місяців 2019 р.</t>
  </si>
  <si>
    <t xml:space="preserve">Кредитування з міського бюджету за 9 місяців 2020 р. </t>
  </si>
  <si>
    <t xml:space="preserve">Видатки бюджету м. Глухова за 9 місяців 2020 р. </t>
  </si>
  <si>
    <t>до рішення  міської ради</t>
  </si>
  <si>
    <t xml:space="preserve">Секретар міської ради </t>
  </si>
  <si>
    <t>Юрій БУРЛАКА</t>
  </si>
  <si>
    <t>до рішення міської ради</t>
  </si>
  <si>
    <t>30.10.2020 р. №571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</si>
</sst>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/>
    </xf>
    <xf numFmtId="0" fontId="5" fillId="0" borderId="1" xfId="0" applyFont="1" applyFill="1" applyBorder="1" applyAlignment="1">
      <alignment horizontal="justify" textRotation="90"/>
    </xf>
    <xf numFmtId="164" fontId="7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/>
    <xf numFmtId="164" fontId="6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0" fontId="13" fillId="0" borderId="0" xfId="0" applyFont="1"/>
    <xf numFmtId="0" fontId="5" fillId="2" borderId="1" xfId="0" applyFont="1" applyFill="1" applyBorder="1" applyAlignment="1">
      <alignment horizontal="justify"/>
    </xf>
    <xf numFmtId="164" fontId="5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justify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2" borderId="1" xfId="0" applyFont="1" applyFill="1" applyBorder="1"/>
    <xf numFmtId="164" fontId="1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0" fillId="2" borderId="1" xfId="0" quotePrefix="1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justify"/>
    </xf>
    <xf numFmtId="0" fontId="5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justify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7" xfId="0" applyFont="1" applyFill="1" applyBorder="1" applyAlignment="1">
      <alignment horizontal="justify"/>
    </xf>
    <xf numFmtId="0" fontId="6" fillId="0" borderId="8" xfId="0" applyFont="1" applyFill="1" applyBorder="1" applyAlignment="1">
      <alignment horizontal="justify"/>
    </xf>
    <xf numFmtId="0" fontId="6" fillId="0" borderId="9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0" fontId="5" fillId="0" borderId="9" xfId="0" applyFont="1" applyFill="1" applyBorder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22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O35" sqref="O35"/>
    </sheetView>
  </sheetViews>
  <sheetFormatPr defaultColWidth="9.140625" defaultRowHeight="12.75" x14ac:dyDescent="0.2"/>
  <cols>
    <col min="1" max="1" width="8.140625" style="8" customWidth="1"/>
    <col min="2" max="2" width="22.42578125" style="14" customWidth="1"/>
    <col min="3" max="3" width="9.42578125" style="14" bestFit="1" customWidth="1"/>
    <col min="4" max="4" width="8.140625" style="14" bestFit="1" customWidth="1"/>
    <col min="5" max="5" width="9.42578125" style="14" bestFit="1" customWidth="1"/>
    <col min="6" max="6" width="13.5703125" style="15" bestFit="1" customWidth="1"/>
    <col min="7" max="7" width="11.5703125" style="3" bestFit="1" customWidth="1"/>
    <col min="8" max="8" width="11.5703125" style="5" bestFit="1" customWidth="1"/>
    <col min="9" max="10" width="11.5703125" style="3" bestFit="1" customWidth="1"/>
    <col min="11" max="11" width="9.140625" style="5" customWidth="1"/>
    <col min="12" max="12" width="8.42578125" style="5" bestFit="1" customWidth="1"/>
    <col min="13" max="13" width="10.140625" style="5" customWidth="1"/>
    <col min="14" max="14" width="8.140625" style="5" bestFit="1" customWidth="1"/>
    <col min="15" max="15" width="9.42578125" style="3" customWidth="1"/>
    <col min="16" max="16" width="10" style="3" customWidth="1"/>
    <col min="17" max="17" width="8.140625" style="5" bestFit="1" customWidth="1"/>
    <col min="18" max="16384" width="9.140625" style="3"/>
  </cols>
  <sheetData>
    <row r="1" spans="1:18" ht="15.6" customHeight="1" x14ac:dyDescent="0.2">
      <c r="K1" s="64" t="s">
        <v>13</v>
      </c>
      <c r="L1" s="64"/>
      <c r="M1" s="64"/>
      <c r="N1" s="64"/>
      <c r="O1" s="64"/>
      <c r="P1" s="64"/>
      <c r="Q1" s="3"/>
      <c r="R1" s="6"/>
    </row>
    <row r="2" spans="1:18" ht="16.350000000000001" customHeight="1" x14ac:dyDescent="0.4">
      <c r="C2" s="24"/>
      <c r="D2" s="76"/>
      <c r="E2" s="76"/>
      <c r="F2" s="76"/>
      <c r="G2" s="76"/>
      <c r="K2" s="71" t="s">
        <v>52</v>
      </c>
      <c r="L2" s="71"/>
      <c r="M2" s="71"/>
      <c r="N2" s="71"/>
      <c r="O2" s="71"/>
      <c r="P2" s="71"/>
      <c r="Q2" s="71"/>
      <c r="R2" s="16"/>
    </row>
    <row r="3" spans="1:18" x14ac:dyDescent="0.2">
      <c r="K3" s="8" t="s">
        <v>53</v>
      </c>
      <c r="L3" s="8"/>
      <c r="M3" s="8"/>
      <c r="N3" s="8"/>
      <c r="P3" s="7"/>
      <c r="Q3" s="3"/>
      <c r="R3" s="7"/>
    </row>
    <row r="4" spans="1:18" ht="18.75" x14ac:dyDescent="0.3">
      <c r="A4" s="75" t="s">
        <v>48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9"/>
    </row>
    <row r="5" spans="1:18" x14ac:dyDescent="0.2">
      <c r="A5" s="18"/>
      <c r="B5" s="19"/>
      <c r="C5" s="19"/>
      <c r="D5" s="19"/>
      <c r="E5" s="19"/>
      <c r="F5" s="20"/>
      <c r="G5" s="9"/>
      <c r="H5" s="9"/>
      <c r="I5" s="9"/>
      <c r="Q5" s="3" t="s">
        <v>14</v>
      </c>
    </row>
    <row r="6" spans="1:18" s="1" customFormat="1" ht="26.45" customHeight="1" x14ac:dyDescent="0.2">
      <c r="A6" s="60" t="s">
        <v>20</v>
      </c>
      <c r="B6" s="69" t="s">
        <v>18</v>
      </c>
      <c r="C6" s="66" t="s">
        <v>44</v>
      </c>
      <c r="D6" s="67"/>
      <c r="E6" s="68"/>
      <c r="F6" s="65" t="s">
        <v>42</v>
      </c>
      <c r="G6" s="65"/>
      <c r="H6" s="65"/>
      <c r="I6" s="66" t="s">
        <v>45</v>
      </c>
      <c r="J6" s="67"/>
      <c r="K6" s="68"/>
      <c r="L6" s="72" t="s">
        <v>46</v>
      </c>
      <c r="M6" s="73"/>
      <c r="N6" s="74"/>
      <c r="O6" s="65" t="s">
        <v>19</v>
      </c>
      <c r="P6" s="65"/>
      <c r="Q6" s="65"/>
    </row>
    <row r="7" spans="1:18" s="10" customFormat="1" ht="14.1" customHeight="1" x14ac:dyDescent="0.2">
      <c r="A7" s="61"/>
      <c r="B7" s="70"/>
      <c r="C7" s="62" t="s">
        <v>3</v>
      </c>
      <c r="D7" s="17" t="s">
        <v>4</v>
      </c>
      <c r="E7" s="17" t="s">
        <v>2</v>
      </c>
      <c r="F7" s="62" t="s">
        <v>3</v>
      </c>
      <c r="G7" s="17" t="s">
        <v>4</v>
      </c>
      <c r="H7" s="17" t="s">
        <v>2</v>
      </c>
      <c r="I7" s="17" t="s">
        <v>3</v>
      </c>
      <c r="J7" s="17" t="s">
        <v>4</v>
      </c>
      <c r="K7" s="17" t="s">
        <v>2</v>
      </c>
      <c r="L7" s="17" t="s">
        <v>3</v>
      </c>
      <c r="M7" s="17" t="s">
        <v>4</v>
      </c>
      <c r="N7" s="17" t="s">
        <v>2</v>
      </c>
      <c r="O7" s="13" t="s">
        <v>3</v>
      </c>
      <c r="P7" s="13" t="s">
        <v>17</v>
      </c>
      <c r="Q7" s="13" t="s">
        <v>2</v>
      </c>
    </row>
    <row r="8" spans="1:18" s="29" customFormat="1" x14ac:dyDescent="0.2">
      <c r="A8" s="56" t="s">
        <v>28</v>
      </c>
      <c r="B8" s="57" t="s">
        <v>29</v>
      </c>
      <c r="C8" s="58">
        <v>14763.6</v>
      </c>
      <c r="D8" s="58">
        <v>39.1</v>
      </c>
      <c r="E8" s="59">
        <f t="shared" ref="E8:E17" si="0">SUM(C8:D8)</f>
        <v>14802.7</v>
      </c>
      <c r="F8" s="58">
        <v>24741.7</v>
      </c>
      <c r="G8" s="58">
        <v>128</v>
      </c>
      <c r="H8" s="58">
        <f t="shared" ref="H8:H17" si="1">SUM(F8:G8)</f>
        <v>24869.7</v>
      </c>
      <c r="I8" s="58">
        <v>16811.3</v>
      </c>
      <c r="J8" s="58">
        <v>13.3</v>
      </c>
      <c r="K8" s="58">
        <f t="shared" ref="K8:K17" si="2">SUM(I8:J8)</f>
        <v>16824.599999999999</v>
      </c>
      <c r="L8" s="46">
        <f t="shared" ref="L8:L18" si="3">SUM(I8/C8)*100</f>
        <v>113.86992332493429</v>
      </c>
      <c r="M8" s="46">
        <f t="shared" ref="M8:M18" si="4">SUM(J8/D8)*100</f>
        <v>34.015345268542205</v>
      </c>
      <c r="N8" s="46">
        <f t="shared" ref="N8:N18" si="5">SUM(K8/E8)*100</f>
        <v>113.65899464286919</v>
      </c>
      <c r="O8" s="46">
        <f t="shared" ref="O8:O18" si="6">SUM(I8/F8)*100</f>
        <v>67.947230788506857</v>
      </c>
      <c r="P8" s="46">
        <f t="shared" ref="P8:P18" si="7">SUM(J8/G8)*100</f>
        <v>10.390625</v>
      </c>
      <c r="Q8" s="46">
        <f t="shared" ref="Q8:Q18" si="8">SUM(K8/H8)*100</f>
        <v>67.650996996344944</v>
      </c>
    </row>
    <row r="9" spans="1:18" s="30" customFormat="1" x14ac:dyDescent="0.2">
      <c r="A9" s="56" t="s">
        <v>21</v>
      </c>
      <c r="B9" s="57" t="s">
        <v>30</v>
      </c>
      <c r="C9" s="58">
        <v>61922.3</v>
      </c>
      <c r="D9" s="58">
        <v>3323.2</v>
      </c>
      <c r="E9" s="59">
        <f t="shared" si="0"/>
        <v>65245.5</v>
      </c>
      <c r="F9" s="58">
        <v>108611.2</v>
      </c>
      <c r="G9" s="58">
        <v>7628.5</v>
      </c>
      <c r="H9" s="58">
        <f t="shared" si="1"/>
        <v>116239.7</v>
      </c>
      <c r="I9" s="58">
        <v>71179.199999999997</v>
      </c>
      <c r="J9" s="58">
        <v>2497.3000000000002</v>
      </c>
      <c r="K9" s="58">
        <f t="shared" si="2"/>
        <v>73676.5</v>
      </c>
      <c r="L9" s="46">
        <f t="shared" si="3"/>
        <v>114.94921861752549</v>
      </c>
      <c r="M9" s="46">
        <f t="shared" si="4"/>
        <v>75.147448242657688</v>
      </c>
      <c r="N9" s="46">
        <f t="shared" si="5"/>
        <v>112.92196396686363</v>
      </c>
      <c r="O9" s="46">
        <f t="shared" si="6"/>
        <v>65.535782681712391</v>
      </c>
      <c r="P9" s="46">
        <f t="shared" si="7"/>
        <v>32.736448843153966</v>
      </c>
      <c r="Q9" s="46">
        <f t="shared" si="8"/>
        <v>63.383250300886871</v>
      </c>
    </row>
    <row r="10" spans="1:18" s="30" customFormat="1" x14ac:dyDescent="0.2">
      <c r="A10" s="56" t="s">
        <v>22</v>
      </c>
      <c r="B10" s="57" t="s">
        <v>31</v>
      </c>
      <c r="C10" s="58">
        <v>41407</v>
      </c>
      <c r="D10" s="58">
        <v>4216.8999999999996</v>
      </c>
      <c r="E10" s="59">
        <f t="shared" si="0"/>
        <v>45623.9</v>
      </c>
      <c r="F10" s="58">
        <v>25106.9</v>
      </c>
      <c r="G10" s="58">
        <v>3339.3</v>
      </c>
      <c r="H10" s="58">
        <f t="shared" si="1"/>
        <v>28446.2</v>
      </c>
      <c r="I10" s="58">
        <v>22903.200000000001</v>
      </c>
      <c r="J10" s="58">
        <v>3016</v>
      </c>
      <c r="K10" s="58">
        <f t="shared" si="2"/>
        <v>25919.200000000001</v>
      </c>
      <c r="L10" s="46">
        <f t="shared" si="3"/>
        <v>55.31238679450334</v>
      </c>
      <c r="M10" s="46">
        <f t="shared" si="4"/>
        <v>71.521733975195062</v>
      </c>
      <c r="N10" s="46">
        <f t="shared" si="5"/>
        <v>56.810575159072329</v>
      </c>
      <c r="O10" s="46">
        <f t="shared" si="6"/>
        <v>91.222731599679761</v>
      </c>
      <c r="P10" s="46">
        <f t="shared" si="7"/>
        <v>90.318330188961752</v>
      </c>
      <c r="Q10" s="46">
        <f t="shared" si="8"/>
        <v>91.11656389957183</v>
      </c>
    </row>
    <row r="11" spans="1:18" s="30" customFormat="1" ht="25.5" x14ac:dyDescent="0.2">
      <c r="A11" s="56" t="s">
        <v>27</v>
      </c>
      <c r="B11" s="57" t="s">
        <v>32</v>
      </c>
      <c r="C11" s="58">
        <v>65204.1</v>
      </c>
      <c r="D11" s="58">
        <v>227.1</v>
      </c>
      <c r="E11" s="59">
        <f t="shared" si="0"/>
        <v>65431.199999999997</v>
      </c>
      <c r="F11" s="58">
        <v>9668.5</v>
      </c>
      <c r="G11" s="58">
        <v>202.2</v>
      </c>
      <c r="H11" s="58">
        <f t="shared" si="1"/>
        <v>9870.7000000000007</v>
      </c>
      <c r="I11" s="58">
        <v>6576</v>
      </c>
      <c r="J11" s="58">
        <v>88.2</v>
      </c>
      <c r="K11" s="58">
        <f t="shared" si="2"/>
        <v>6664.2</v>
      </c>
      <c r="L11" s="46">
        <f t="shared" si="3"/>
        <v>10.085255375045435</v>
      </c>
      <c r="M11" s="46">
        <f t="shared" si="4"/>
        <v>38.837516512549541</v>
      </c>
      <c r="N11" s="46">
        <f t="shared" si="5"/>
        <v>10.185049334262555</v>
      </c>
      <c r="O11" s="46">
        <f t="shared" si="6"/>
        <v>68.014686869731605</v>
      </c>
      <c r="P11" s="46">
        <f t="shared" si="7"/>
        <v>43.620178041543028</v>
      </c>
      <c r="Q11" s="46">
        <f t="shared" si="8"/>
        <v>67.514968543264402</v>
      </c>
    </row>
    <row r="12" spans="1:18" s="30" customFormat="1" x14ac:dyDescent="0.2">
      <c r="A12" s="56" t="s">
        <v>23</v>
      </c>
      <c r="B12" s="57" t="s">
        <v>33</v>
      </c>
      <c r="C12" s="58">
        <v>2120.4</v>
      </c>
      <c r="D12" s="58">
        <v>57.6</v>
      </c>
      <c r="E12" s="59">
        <f t="shared" si="0"/>
        <v>2178</v>
      </c>
      <c r="F12" s="58">
        <v>3769.5</v>
      </c>
      <c r="G12" s="58">
        <v>405.8</v>
      </c>
      <c r="H12" s="58">
        <f t="shared" si="1"/>
        <v>4175.3</v>
      </c>
      <c r="I12" s="58">
        <v>2477.6999999999998</v>
      </c>
      <c r="J12" s="58">
        <v>40.799999999999997</v>
      </c>
      <c r="K12" s="58">
        <f t="shared" si="2"/>
        <v>2518.5</v>
      </c>
      <c r="L12" s="46">
        <f t="shared" si="3"/>
        <v>116.85059422750423</v>
      </c>
      <c r="M12" s="46">
        <f t="shared" si="4"/>
        <v>70.833333333333329</v>
      </c>
      <c r="N12" s="46">
        <f t="shared" si="5"/>
        <v>115.633608815427</v>
      </c>
      <c r="O12" s="46">
        <f t="shared" si="6"/>
        <v>65.730202944687619</v>
      </c>
      <c r="P12" s="46">
        <f t="shared" si="7"/>
        <v>10.054213898472153</v>
      </c>
      <c r="Q12" s="46">
        <f t="shared" si="8"/>
        <v>60.31901899264723</v>
      </c>
    </row>
    <row r="13" spans="1:18" s="29" customFormat="1" ht="12.75" customHeight="1" x14ac:dyDescent="0.2">
      <c r="A13" s="56" t="s">
        <v>24</v>
      </c>
      <c r="B13" s="57" t="s">
        <v>34</v>
      </c>
      <c r="C13" s="58">
        <v>1732.5</v>
      </c>
      <c r="D13" s="58">
        <v>29.2</v>
      </c>
      <c r="E13" s="59">
        <f t="shared" si="0"/>
        <v>1761.7</v>
      </c>
      <c r="F13" s="58">
        <v>3187.4</v>
      </c>
      <c r="G13" s="58">
        <v>130.30000000000001</v>
      </c>
      <c r="H13" s="58">
        <f t="shared" si="1"/>
        <v>3317.7000000000003</v>
      </c>
      <c r="I13" s="58">
        <v>2059</v>
      </c>
      <c r="J13" s="58">
        <v>19.600000000000001</v>
      </c>
      <c r="K13" s="58">
        <f t="shared" si="2"/>
        <v>2078.6</v>
      </c>
      <c r="L13" s="46">
        <f t="shared" si="3"/>
        <v>118.84559884559884</v>
      </c>
      <c r="M13" s="46">
        <f t="shared" si="4"/>
        <v>67.123287671232873</v>
      </c>
      <c r="N13" s="46">
        <f t="shared" si="5"/>
        <v>117.98830674916275</v>
      </c>
      <c r="O13" s="46">
        <f t="shared" si="6"/>
        <v>64.598105038589452</v>
      </c>
      <c r="P13" s="46">
        <f t="shared" si="7"/>
        <v>15.042210283960092</v>
      </c>
      <c r="Q13" s="46">
        <f t="shared" si="8"/>
        <v>62.651837116074383</v>
      </c>
    </row>
    <row r="14" spans="1:18" s="29" customFormat="1" ht="25.5" x14ac:dyDescent="0.2">
      <c r="A14" s="56" t="s">
        <v>25</v>
      </c>
      <c r="B14" s="57" t="s">
        <v>35</v>
      </c>
      <c r="C14" s="58">
        <v>4006.7</v>
      </c>
      <c r="D14" s="58"/>
      <c r="E14" s="59">
        <f t="shared" si="0"/>
        <v>4006.7</v>
      </c>
      <c r="F14" s="58">
        <v>6176.6</v>
      </c>
      <c r="G14" s="58">
        <v>0.6</v>
      </c>
      <c r="H14" s="58">
        <f t="shared" si="1"/>
        <v>6177.2000000000007</v>
      </c>
      <c r="I14" s="58">
        <v>3969.7</v>
      </c>
      <c r="J14" s="58"/>
      <c r="K14" s="58">
        <f t="shared" si="2"/>
        <v>3969.7</v>
      </c>
      <c r="L14" s="46">
        <f t="shared" si="3"/>
        <v>99.076546784136582</v>
      </c>
      <c r="M14" s="46"/>
      <c r="N14" s="46">
        <f t="shared" si="5"/>
        <v>99.076546784136582</v>
      </c>
      <c r="O14" s="46">
        <f t="shared" si="6"/>
        <v>64.269986724087687</v>
      </c>
      <c r="P14" s="46">
        <f t="shared" si="7"/>
        <v>0</v>
      </c>
      <c r="Q14" s="46">
        <f t="shared" si="8"/>
        <v>64.263744091173976</v>
      </c>
    </row>
    <row r="15" spans="1:18" s="29" customFormat="1" x14ac:dyDescent="0.2">
      <c r="A15" s="56" t="s">
        <v>36</v>
      </c>
      <c r="B15" s="57" t="s">
        <v>37</v>
      </c>
      <c r="C15" s="58">
        <v>2629.8</v>
      </c>
      <c r="D15" s="58">
        <v>13.7</v>
      </c>
      <c r="E15" s="59">
        <f t="shared" si="0"/>
        <v>2643.5</v>
      </c>
      <c r="F15" s="58">
        <v>2045</v>
      </c>
      <c r="G15" s="58">
        <v>5150.3999999999996</v>
      </c>
      <c r="H15" s="58">
        <f t="shared" si="1"/>
        <v>7195.4</v>
      </c>
      <c r="I15" s="58">
        <v>1422.3</v>
      </c>
      <c r="J15" s="58">
        <v>1570.5</v>
      </c>
      <c r="K15" s="58">
        <f t="shared" si="2"/>
        <v>2992.8</v>
      </c>
      <c r="L15" s="46">
        <f t="shared" si="3"/>
        <v>54.083960757472049</v>
      </c>
      <c r="M15" s="46">
        <f t="shared" si="4"/>
        <v>11463.503649635037</v>
      </c>
      <c r="N15" s="46">
        <f t="shared" si="5"/>
        <v>113.21354265178741</v>
      </c>
      <c r="O15" s="46">
        <f t="shared" si="6"/>
        <v>69.55012224938875</v>
      </c>
      <c r="P15" s="46">
        <f t="shared" si="7"/>
        <v>30.492777260018645</v>
      </c>
      <c r="Q15" s="46">
        <f t="shared" si="8"/>
        <v>41.59324012563583</v>
      </c>
    </row>
    <row r="16" spans="1:18" s="29" customFormat="1" x14ac:dyDescent="0.2">
      <c r="A16" s="56" t="s">
        <v>26</v>
      </c>
      <c r="B16" s="57" t="s">
        <v>38</v>
      </c>
      <c r="C16" s="58">
        <v>50.5</v>
      </c>
      <c r="D16" s="58">
        <v>35</v>
      </c>
      <c r="E16" s="59">
        <f t="shared" si="0"/>
        <v>85.5</v>
      </c>
      <c r="F16" s="58">
        <v>178.1</v>
      </c>
      <c r="G16" s="58">
        <v>135</v>
      </c>
      <c r="H16" s="58">
        <f t="shared" si="1"/>
        <v>313.10000000000002</v>
      </c>
      <c r="I16" s="58">
        <v>90.4</v>
      </c>
      <c r="J16" s="58">
        <v>57.8</v>
      </c>
      <c r="K16" s="58">
        <f t="shared" si="2"/>
        <v>148.19999999999999</v>
      </c>
      <c r="L16" s="46">
        <f t="shared" si="3"/>
        <v>179.00990099009903</v>
      </c>
      <c r="M16" s="46">
        <f t="shared" si="4"/>
        <v>165.14285714285711</v>
      </c>
      <c r="N16" s="46">
        <f t="shared" si="5"/>
        <v>173.33333333333331</v>
      </c>
      <c r="O16" s="46">
        <f t="shared" si="6"/>
        <v>50.758001122964636</v>
      </c>
      <c r="P16" s="46">
        <f t="shared" si="7"/>
        <v>42.81481481481481</v>
      </c>
      <c r="Q16" s="46">
        <f t="shared" si="8"/>
        <v>47.333120408815063</v>
      </c>
    </row>
    <row r="17" spans="1:17" s="30" customFormat="1" ht="25.5" x14ac:dyDescent="0.2">
      <c r="A17" s="56" t="s">
        <v>39</v>
      </c>
      <c r="B17" s="57" t="s">
        <v>40</v>
      </c>
      <c r="C17" s="58">
        <v>562.5</v>
      </c>
      <c r="D17" s="58"/>
      <c r="E17" s="59">
        <f t="shared" si="0"/>
        <v>562.5</v>
      </c>
      <c r="F17" s="58">
        <v>850</v>
      </c>
      <c r="G17" s="58"/>
      <c r="H17" s="58">
        <f t="shared" si="1"/>
        <v>850</v>
      </c>
      <c r="I17" s="58">
        <v>662.5</v>
      </c>
      <c r="J17" s="58"/>
      <c r="K17" s="58">
        <f t="shared" si="2"/>
        <v>662.5</v>
      </c>
      <c r="L17" s="46">
        <f t="shared" si="3"/>
        <v>117.77777777777779</v>
      </c>
      <c r="M17" s="46"/>
      <c r="N17" s="46">
        <f t="shared" si="5"/>
        <v>117.77777777777779</v>
      </c>
      <c r="O17" s="46">
        <f t="shared" si="6"/>
        <v>77.941176470588232</v>
      </c>
      <c r="P17" s="46"/>
      <c r="Q17" s="46">
        <f t="shared" si="8"/>
        <v>77.941176470588232</v>
      </c>
    </row>
    <row r="18" spans="1:17" s="30" customFormat="1" ht="21.75" customHeight="1" x14ac:dyDescent="0.2">
      <c r="A18" s="31"/>
      <c r="B18" s="32" t="s">
        <v>1</v>
      </c>
      <c r="C18" s="27">
        <f t="shared" ref="C18:K18" si="9">SUM(C8+C9+C10+C11+C12+C13+C14+C15+C16+C17)</f>
        <v>194399.4</v>
      </c>
      <c r="D18" s="27">
        <f t="shared" si="9"/>
        <v>7941.7999999999993</v>
      </c>
      <c r="E18" s="27">
        <f>SUM(E8+E9+E10+E11+E12+E13+E14+E15+E16+E17)</f>
        <v>202341.2</v>
      </c>
      <c r="F18" s="27">
        <f t="shared" si="9"/>
        <v>184334.9</v>
      </c>
      <c r="G18" s="27">
        <f t="shared" si="9"/>
        <v>17120.099999999999</v>
      </c>
      <c r="H18" s="27">
        <f t="shared" si="9"/>
        <v>201455.00000000003</v>
      </c>
      <c r="I18" s="27">
        <f t="shared" si="9"/>
        <v>128151.29999999999</v>
      </c>
      <c r="J18" s="27">
        <f t="shared" si="9"/>
        <v>7303.5000000000009</v>
      </c>
      <c r="K18" s="27">
        <f t="shared" si="9"/>
        <v>135454.80000000002</v>
      </c>
      <c r="L18" s="28">
        <f t="shared" si="3"/>
        <v>65.921654079179248</v>
      </c>
      <c r="M18" s="28">
        <f t="shared" si="4"/>
        <v>91.96277921881692</v>
      </c>
      <c r="N18" s="28">
        <f t="shared" si="5"/>
        <v>66.943756387725301</v>
      </c>
      <c r="O18" s="28">
        <f t="shared" si="6"/>
        <v>69.520910039281759</v>
      </c>
      <c r="P18" s="28">
        <f t="shared" si="7"/>
        <v>42.660381656649207</v>
      </c>
      <c r="Q18" s="28">
        <f t="shared" si="8"/>
        <v>67.23824179097069</v>
      </c>
    </row>
    <row r="19" spans="1:17" s="30" customFormat="1" ht="17.45" customHeight="1" x14ac:dyDescent="0.2">
      <c r="A19" s="33"/>
      <c r="B19" s="34"/>
      <c r="C19" s="34"/>
      <c r="D19" s="34"/>
      <c r="E19" s="34"/>
      <c r="F19" s="35"/>
      <c r="G19" s="35"/>
      <c r="H19" s="35"/>
      <c r="I19" s="35"/>
      <c r="J19" s="35"/>
      <c r="K19" s="35"/>
      <c r="L19" s="36"/>
      <c r="M19" s="36"/>
      <c r="N19" s="36"/>
      <c r="O19" s="37"/>
      <c r="P19" s="38"/>
      <c r="Q19" s="38"/>
    </row>
    <row r="20" spans="1:17" s="30" customFormat="1" x14ac:dyDescent="0.2">
      <c r="A20" s="39"/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29"/>
      <c r="M20" s="29"/>
      <c r="N20" s="29"/>
      <c r="Q20" s="29"/>
    </row>
    <row r="21" spans="1:17" s="1" customFormat="1" ht="15.75" x14ac:dyDescent="0.25">
      <c r="A21" s="63" t="s">
        <v>50</v>
      </c>
      <c r="B21" s="63"/>
      <c r="C21" s="63"/>
      <c r="D21" s="42"/>
      <c r="E21" s="43"/>
      <c r="F21" s="42"/>
      <c r="G21" s="42" t="s">
        <v>51</v>
      </c>
      <c r="H21" s="44"/>
      <c r="I21" s="44"/>
      <c r="J21" s="4"/>
    </row>
    <row r="22" spans="1:17" ht="11.25" customHeight="1" x14ac:dyDescent="0.2"/>
  </sheetData>
  <mergeCells count="11">
    <mergeCell ref="A21:C21"/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80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Q119"/>
  <sheetViews>
    <sheetView showZeros="0" topLeftCell="A7" workbookViewId="0">
      <selection activeCell="A14" sqref="A14:XFD14"/>
    </sheetView>
  </sheetViews>
  <sheetFormatPr defaultColWidth="9.140625" defaultRowHeight="12.75" x14ac:dyDescent="0.2"/>
  <cols>
    <col min="1" max="1" width="7.42578125" style="12" customWidth="1"/>
    <col min="2" max="2" width="39.42578125" style="12" customWidth="1"/>
    <col min="3" max="3" width="5.5703125" style="12" customWidth="1"/>
    <col min="4" max="4" width="5.85546875" style="12" bestFit="1" customWidth="1"/>
    <col min="5" max="5" width="4.85546875" style="12" customWidth="1"/>
    <col min="6" max="6" width="5.42578125" style="12" customWidth="1"/>
    <col min="7" max="7" width="5.85546875" style="12" bestFit="1" customWidth="1"/>
    <col min="8" max="8" width="5.140625" style="12" bestFit="1" customWidth="1"/>
    <col min="9" max="10" width="5.5703125" style="12" customWidth="1"/>
    <col min="11" max="11" width="4.5703125" style="12" bestFit="1" customWidth="1"/>
    <col min="12" max="12" width="5.42578125" style="12" customWidth="1"/>
    <col min="13" max="13" width="5.5703125" style="12" customWidth="1"/>
    <col min="14" max="14" width="7" style="12" customWidth="1"/>
    <col min="15" max="15" width="5.85546875" style="12" bestFit="1" customWidth="1"/>
    <col min="16" max="17" width="8.140625" style="12" bestFit="1" customWidth="1"/>
    <col min="18" max="16384" width="9.140625" style="12"/>
  </cols>
  <sheetData>
    <row r="1" spans="1:17" ht="12.75" customHeight="1" x14ac:dyDescent="0.2">
      <c r="J1" s="6"/>
      <c r="K1" s="77" t="s">
        <v>5</v>
      </c>
      <c r="L1" s="77"/>
      <c r="M1" s="77"/>
      <c r="N1" s="77"/>
      <c r="O1" s="77"/>
      <c r="P1" s="77"/>
      <c r="Q1" s="77"/>
    </row>
    <row r="2" spans="1:17" ht="13.35" customHeight="1" x14ac:dyDescent="0.2">
      <c r="J2" s="21"/>
      <c r="K2" s="71" t="s">
        <v>49</v>
      </c>
      <c r="L2" s="71"/>
      <c r="M2" s="71"/>
      <c r="N2" s="71"/>
      <c r="O2" s="71"/>
      <c r="P2" s="71"/>
      <c r="Q2" s="71"/>
    </row>
    <row r="3" spans="1:17" x14ac:dyDescent="0.2">
      <c r="J3" s="3"/>
      <c r="K3" s="78" t="s">
        <v>43</v>
      </c>
      <c r="L3" s="78"/>
      <c r="M3" s="78"/>
      <c r="N3" s="78"/>
      <c r="O3" s="78"/>
      <c r="P3" s="78"/>
      <c r="Q3" s="78"/>
    </row>
    <row r="4" spans="1:17" ht="15" x14ac:dyDescent="0.2">
      <c r="I4" s="22"/>
      <c r="J4" s="23"/>
      <c r="K4" s="22"/>
      <c r="L4" s="22"/>
      <c r="M4" s="22"/>
      <c r="N4" s="22"/>
      <c r="O4" s="22"/>
    </row>
    <row r="5" spans="1:17" ht="18.75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7" s="25" customFormat="1" ht="52.35" customHeight="1" x14ac:dyDescent="0.2">
      <c r="A7" s="80" t="s">
        <v>0</v>
      </c>
      <c r="B7" s="80" t="s">
        <v>6</v>
      </c>
      <c r="C7" s="81" t="s">
        <v>44</v>
      </c>
      <c r="D7" s="82"/>
      <c r="E7" s="83"/>
      <c r="F7" s="80" t="s">
        <v>42</v>
      </c>
      <c r="G7" s="80"/>
      <c r="H7" s="80"/>
      <c r="I7" s="81" t="s">
        <v>45</v>
      </c>
      <c r="J7" s="82"/>
      <c r="K7" s="83"/>
      <c r="L7" s="84" t="s">
        <v>46</v>
      </c>
      <c r="M7" s="85"/>
      <c r="N7" s="86"/>
      <c r="O7" s="80" t="s">
        <v>19</v>
      </c>
      <c r="P7" s="80"/>
      <c r="Q7" s="80"/>
    </row>
    <row r="8" spans="1:17" s="25" customFormat="1" ht="59.25" customHeight="1" x14ac:dyDescent="0.2">
      <c r="A8" s="80"/>
      <c r="B8" s="80"/>
      <c r="C8" s="26" t="s">
        <v>7</v>
      </c>
      <c r="D8" s="26" t="s">
        <v>8</v>
      </c>
      <c r="E8" s="26" t="s">
        <v>2</v>
      </c>
      <c r="F8" s="26" t="s">
        <v>7</v>
      </c>
      <c r="G8" s="26" t="s">
        <v>8</v>
      </c>
      <c r="H8" s="26" t="s">
        <v>2</v>
      </c>
      <c r="I8" s="26" t="s">
        <v>7</v>
      </c>
      <c r="J8" s="26" t="s">
        <v>8</v>
      </c>
      <c r="K8" s="26" t="s">
        <v>2</v>
      </c>
      <c r="L8" s="26" t="s">
        <v>7</v>
      </c>
      <c r="M8" s="26" t="s">
        <v>8</v>
      </c>
      <c r="N8" s="26" t="s">
        <v>2</v>
      </c>
      <c r="O8" s="26" t="s">
        <v>7</v>
      </c>
      <c r="P8" s="26" t="s">
        <v>8</v>
      </c>
      <c r="Q8" s="26" t="s">
        <v>2</v>
      </c>
    </row>
    <row r="9" spans="1:17" s="48" customFormat="1" ht="38.25" x14ac:dyDescent="0.2">
      <c r="A9" s="45">
        <v>8821</v>
      </c>
      <c r="B9" s="45" t="s">
        <v>9</v>
      </c>
      <c r="C9" s="46"/>
      <c r="D9" s="46"/>
      <c r="E9" s="46"/>
      <c r="F9" s="46"/>
      <c r="G9" s="46">
        <v>9.4</v>
      </c>
      <c r="H9" s="46">
        <f>SUM(F9:G9)</f>
        <v>9.4</v>
      </c>
      <c r="I9" s="46"/>
      <c r="J9" s="46"/>
      <c r="K9" s="46"/>
      <c r="L9" s="47"/>
      <c r="M9" s="47"/>
      <c r="N9" s="47"/>
      <c r="O9" s="46"/>
      <c r="P9" s="46"/>
      <c r="Q9" s="46"/>
    </row>
    <row r="10" spans="1:17" s="48" customFormat="1" ht="42.6" customHeight="1" x14ac:dyDescent="0.2">
      <c r="A10" s="45">
        <v>8822</v>
      </c>
      <c r="B10" s="45" t="s">
        <v>41</v>
      </c>
      <c r="C10" s="46"/>
      <c r="D10" s="46">
        <v>-3.1</v>
      </c>
      <c r="E10" s="46">
        <f>SUM(D10)</f>
        <v>-3.1</v>
      </c>
      <c r="F10" s="46"/>
      <c r="G10" s="46">
        <v>-10</v>
      </c>
      <c r="H10" s="46">
        <f>SUM(F10:G10)</f>
        <v>-10</v>
      </c>
      <c r="I10" s="46"/>
      <c r="J10" s="46">
        <v>-4.5</v>
      </c>
      <c r="K10" s="46">
        <f>SUM(J10)</f>
        <v>-4.5</v>
      </c>
      <c r="L10" s="47"/>
      <c r="M10" s="49">
        <f>SUM(J10/D10)*100</f>
        <v>145.16129032258064</v>
      </c>
      <c r="N10" s="49">
        <f>SUM(K10/E10)*100</f>
        <v>145.16129032258064</v>
      </c>
      <c r="O10" s="46"/>
      <c r="P10" s="46">
        <f>SUM(J10/G10)*100</f>
        <v>45</v>
      </c>
      <c r="Q10" s="46">
        <f>SUM(K10/H10)*100</f>
        <v>45</v>
      </c>
    </row>
    <row r="11" spans="1:17" s="53" customFormat="1" x14ac:dyDescent="0.2">
      <c r="A11" s="50"/>
      <c r="B11" s="51" t="s">
        <v>10</v>
      </c>
      <c r="C11" s="52">
        <f t="shared" ref="C11:K11" si="0">SUM(C9:C10)</f>
        <v>0</v>
      </c>
      <c r="D11" s="52">
        <f t="shared" si="0"/>
        <v>-3.1</v>
      </c>
      <c r="E11" s="52">
        <f t="shared" si="0"/>
        <v>-3.1</v>
      </c>
      <c r="F11" s="52">
        <f t="shared" si="0"/>
        <v>0</v>
      </c>
      <c r="G11" s="28">
        <f t="shared" si="0"/>
        <v>-0.59999999999999964</v>
      </c>
      <c r="H11" s="28">
        <f t="shared" si="0"/>
        <v>-0.59999999999999964</v>
      </c>
      <c r="I11" s="28">
        <f t="shared" si="0"/>
        <v>0</v>
      </c>
      <c r="J11" s="28">
        <f t="shared" si="0"/>
        <v>-4.5</v>
      </c>
      <c r="K11" s="28">
        <f t="shared" si="0"/>
        <v>-4.5</v>
      </c>
      <c r="L11" s="47"/>
      <c r="M11" s="49">
        <f>SUM(J11/D11)*100</f>
        <v>145.16129032258064</v>
      </c>
      <c r="N11" s="49">
        <f>SUM(K11/E11)*100</f>
        <v>145.16129032258064</v>
      </c>
      <c r="O11" s="28">
        <f>SUM(O9:O10)</f>
        <v>0</v>
      </c>
      <c r="P11" s="28">
        <f>SUM(P9:P10)</f>
        <v>45</v>
      </c>
      <c r="Q11" s="28">
        <f>SUM(Q9:Q10)</f>
        <v>45</v>
      </c>
    </row>
    <row r="12" spans="1:17" s="53" customFormat="1" x14ac:dyDescent="0.2">
      <c r="A12" s="54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4"/>
      <c r="N12" s="54"/>
      <c r="O12" s="55"/>
      <c r="P12" s="38"/>
      <c r="Q12" s="38"/>
    </row>
    <row r="13" spans="1:17" s="53" customFormat="1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17" s="1" customFormat="1" ht="15.75" x14ac:dyDescent="0.25">
      <c r="A14" s="63" t="s">
        <v>50</v>
      </c>
      <c r="B14" s="63"/>
      <c r="C14" s="63"/>
      <c r="D14" s="42"/>
      <c r="E14" s="43"/>
      <c r="F14" s="42"/>
      <c r="G14" s="42" t="s">
        <v>51</v>
      </c>
      <c r="H14" s="44"/>
      <c r="I14" s="44"/>
      <c r="J14" s="4"/>
    </row>
    <row r="21" spans="1:17" ht="13.5" customHeight="1" x14ac:dyDescent="0.2"/>
    <row r="22" spans="1:17" hidden="1" x14ac:dyDescent="0.2">
      <c r="B22" s="11" t="s">
        <v>12</v>
      </c>
      <c r="C22" s="11"/>
      <c r="D22" s="11"/>
      <c r="E22" s="11"/>
      <c r="F22" s="11"/>
      <c r="G22" s="11"/>
      <c r="H22" s="11"/>
      <c r="I22" s="3"/>
      <c r="J22" s="5" t="s">
        <v>11</v>
      </c>
      <c r="K22" s="5"/>
      <c r="L22" s="5"/>
      <c r="M22" s="5"/>
      <c r="N22" s="5"/>
      <c r="O22" s="1"/>
      <c r="P22" s="1"/>
      <c r="Q22" s="1"/>
    </row>
    <row r="23" spans="1:17" hidden="1" x14ac:dyDescent="0.2"/>
    <row r="24" spans="1:17" hidden="1" x14ac:dyDescent="0.2"/>
    <row r="25" spans="1:17" s="2" customFormat="1" ht="30" hidden="1" customHeight="1" x14ac:dyDescent="0.3">
      <c r="A25" s="1"/>
      <c r="B25" s="11" t="s">
        <v>15</v>
      </c>
      <c r="C25" s="11"/>
      <c r="D25" s="11"/>
      <c r="E25" s="11"/>
      <c r="F25" s="11"/>
      <c r="G25" s="11"/>
      <c r="H25" s="11"/>
      <c r="I25" s="3"/>
      <c r="J25" s="5" t="s">
        <v>16</v>
      </c>
      <c r="K25" s="5"/>
      <c r="L25" s="5"/>
      <c r="M25" s="5"/>
      <c r="N25" s="5"/>
      <c r="O25" s="1"/>
      <c r="P25" s="1"/>
      <c r="Q25" s="1"/>
    </row>
    <row r="26" spans="1:17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</sheetData>
  <mergeCells count="12">
    <mergeCell ref="A14:C14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2020-10-12T05:55:55Z</cp:lastPrinted>
  <dcterms:created xsi:type="dcterms:W3CDTF">2012-01-12T08:51:13Z</dcterms:created>
  <dcterms:modified xsi:type="dcterms:W3CDTF">2020-11-02T07:53:23Z</dcterms:modified>
</cp:coreProperties>
</file>