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08" yWindow="-108" windowWidth="19416" windowHeight="10416" activeTab="1"/>
  </bookViews>
  <sheets>
    <sheet name="2 джерела" sheetId="12" r:id="rId1"/>
    <sheet name="3 видатки" sheetId="20" r:id="rId2"/>
    <sheet name="7 програми" sheetId="8" r:id="rId3"/>
  </sheets>
  <definedNames>
    <definedName name="_xlnm._FilterDatabase" localSheetId="1" hidden="1">'3 видатки'!$C$3:$C$131</definedName>
    <definedName name="_xlnm.Print_Titles" localSheetId="0">'2 джерела'!$11:$11</definedName>
    <definedName name="_xlnm.Print_Titles" localSheetId="1">'3 видатки'!$8:$12</definedName>
    <definedName name="_xlnm.Print_Titles" localSheetId="2">'7 програми'!$10:$11</definedName>
    <definedName name="_xlnm.Print_Area" localSheetId="0">'2 джерела'!$A$1:$G$27</definedName>
    <definedName name="_xlnm.Print_Area" localSheetId="1">'3 видатки'!$A$1:$AL$130</definedName>
    <definedName name="_xlnm.Print_Area" localSheetId="2">'7 програми'!$A$1:$R$103</definedName>
  </definedNames>
  <calcPr calcId="144525"/>
</workbook>
</file>

<file path=xl/calcChain.xml><?xml version="1.0" encoding="utf-8"?>
<calcChain xmlns="http://schemas.openxmlformats.org/spreadsheetml/2006/main">
  <c r="K28" i="8" l="1"/>
  <c r="K29" i="8"/>
  <c r="K30" i="8"/>
  <c r="K31" i="8"/>
  <c r="K32" i="8"/>
  <c r="P29" i="8" l="1"/>
  <c r="Q29" i="8"/>
  <c r="R29" i="8"/>
  <c r="P30" i="8"/>
  <c r="Q30" i="8"/>
  <c r="R30" i="8"/>
  <c r="AB32" i="20"/>
  <c r="AC32" i="20"/>
  <c r="AD32" i="20"/>
  <c r="AE32" i="20"/>
  <c r="AF32" i="20"/>
  <c r="AG32" i="20"/>
  <c r="AH32" i="20"/>
  <c r="AI32" i="20"/>
  <c r="AJ32" i="20"/>
  <c r="AK32" i="20"/>
  <c r="P32" i="20"/>
  <c r="O29" i="8" l="1"/>
  <c r="O30" i="8"/>
  <c r="AA32" i="20"/>
  <c r="AL32" i="20" s="1"/>
  <c r="Q51" i="20"/>
  <c r="R51" i="20"/>
  <c r="S51" i="20"/>
  <c r="T51" i="20"/>
  <c r="V51" i="20"/>
  <c r="W51" i="20"/>
  <c r="X51" i="20"/>
  <c r="Y51" i="20"/>
  <c r="Z51" i="20"/>
  <c r="E128" i="20"/>
  <c r="AA70" i="20" l="1"/>
  <c r="AB70" i="20"/>
  <c r="AC70" i="20"/>
  <c r="AD70" i="20"/>
  <c r="AE70" i="20"/>
  <c r="AF70" i="20"/>
  <c r="AG70" i="20"/>
  <c r="AH70" i="20"/>
  <c r="AI70" i="20"/>
  <c r="AJ70" i="20"/>
  <c r="AK70" i="20"/>
  <c r="AA71" i="20"/>
  <c r="AB71" i="20"/>
  <c r="AC71" i="20"/>
  <c r="AD71" i="20"/>
  <c r="AE71" i="20"/>
  <c r="AF71" i="20"/>
  <c r="AG71" i="20"/>
  <c r="AH71" i="20"/>
  <c r="AI71" i="20"/>
  <c r="AJ71" i="20"/>
  <c r="AK71" i="20"/>
  <c r="AA72" i="20"/>
  <c r="AB72" i="20"/>
  <c r="AC72" i="20"/>
  <c r="AD72" i="20"/>
  <c r="AE72" i="20"/>
  <c r="AF72" i="20"/>
  <c r="AG72" i="20"/>
  <c r="AH72" i="20"/>
  <c r="AI72" i="20"/>
  <c r="AJ72" i="20"/>
  <c r="AK72" i="20"/>
  <c r="AA73" i="20"/>
  <c r="AB73" i="20"/>
  <c r="AC73" i="20"/>
  <c r="AD73" i="20"/>
  <c r="AE73" i="20"/>
  <c r="AF73" i="20"/>
  <c r="AG73" i="20"/>
  <c r="AH73" i="20"/>
  <c r="AI73" i="20"/>
  <c r="AJ73" i="20"/>
  <c r="AK73" i="20"/>
  <c r="AA74" i="20"/>
  <c r="AB74" i="20"/>
  <c r="AC74" i="20"/>
  <c r="AD74" i="20"/>
  <c r="AE74" i="20"/>
  <c r="AF74" i="20"/>
  <c r="AG74" i="20"/>
  <c r="AH74" i="20"/>
  <c r="AI74" i="20"/>
  <c r="AJ74" i="20"/>
  <c r="AK74" i="20"/>
  <c r="AA75" i="20"/>
  <c r="AB75" i="20"/>
  <c r="AC75" i="20"/>
  <c r="AD75" i="20"/>
  <c r="AE75" i="20"/>
  <c r="AG75" i="20"/>
  <c r="AH75" i="20"/>
  <c r="AI75" i="20"/>
  <c r="AJ75" i="20"/>
  <c r="AK75" i="20"/>
  <c r="AL74" i="20" l="1"/>
  <c r="AL70" i="20"/>
  <c r="AL71" i="20"/>
  <c r="AL72" i="20"/>
  <c r="AL73" i="20"/>
  <c r="U75" i="20"/>
  <c r="K62" i="8"/>
  <c r="K55" i="8" s="1"/>
  <c r="K54" i="8" s="1"/>
  <c r="P18" i="20"/>
  <c r="P19" i="20"/>
  <c r="AA19" i="20" s="1"/>
  <c r="AA18" i="20"/>
  <c r="AL18" i="20" s="1"/>
  <c r="AB18" i="20"/>
  <c r="AC18" i="20"/>
  <c r="AD18" i="20"/>
  <c r="AE18" i="20"/>
  <c r="AF18" i="20"/>
  <c r="AG18" i="20"/>
  <c r="AH18" i="20"/>
  <c r="AI18" i="20"/>
  <c r="AJ18" i="20"/>
  <c r="AK18" i="20"/>
  <c r="R38" i="8"/>
  <c r="Q38" i="8"/>
  <c r="P28" i="8"/>
  <c r="Q28" i="8"/>
  <c r="R28" i="8"/>
  <c r="R37" i="8"/>
  <c r="Q37" i="8"/>
  <c r="O37" i="8" s="1"/>
  <c r="K37" i="8"/>
  <c r="P31" i="8"/>
  <c r="Q31" i="8"/>
  <c r="R31" i="8"/>
  <c r="L15" i="8"/>
  <c r="L14" i="8" s="1"/>
  <c r="G100" i="8"/>
  <c r="J100" i="8"/>
  <c r="I100" i="8"/>
  <c r="H100" i="8"/>
  <c r="R99" i="8"/>
  <c r="R98" i="8" s="1"/>
  <c r="R97" i="8" s="1"/>
  <c r="Q99" i="8"/>
  <c r="Q98" i="8" s="1"/>
  <c r="Q97" i="8" s="1"/>
  <c r="P99" i="8"/>
  <c r="O99" i="8" s="1"/>
  <c r="O98" i="8" s="1"/>
  <c r="O97" i="8" s="1"/>
  <c r="K99" i="8"/>
  <c r="N98" i="8"/>
  <c r="M98" i="8"/>
  <c r="L98" i="8"/>
  <c r="L97" i="8" s="1"/>
  <c r="K98" i="8"/>
  <c r="N97" i="8"/>
  <c r="M97" i="8"/>
  <c r="K97" i="8"/>
  <c r="R96" i="8"/>
  <c r="Q96" i="8"/>
  <c r="P96" i="8"/>
  <c r="K96" i="8"/>
  <c r="R95" i="8"/>
  <c r="Q95" i="8"/>
  <c r="P95" i="8"/>
  <c r="K95" i="8"/>
  <c r="R94" i="8"/>
  <c r="R93" i="8" s="1"/>
  <c r="R92" i="8" s="1"/>
  <c r="Q94" i="8"/>
  <c r="Q93" i="8" s="1"/>
  <c r="Q92" i="8" s="1"/>
  <c r="P94" i="8"/>
  <c r="P93" i="8" s="1"/>
  <c r="P92" i="8" s="1"/>
  <c r="K94" i="8"/>
  <c r="K93" i="8" s="1"/>
  <c r="K92" i="8" s="1"/>
  <c r="N93" i="8"/>
  <c r="N92" i="8" s="1"/>
  <c r="M93" i="8"/>
  <c r="M92" i="8" s="1"/>
  <c r="L93" i="8"/>
  <c r="L92" i="8" s="1"/>
  <c r="R91" i="8"/>
  <c r="Q91" i="8"/>
  <c r="P91" i="8"/>
  <c r="K91" i="8"/>
  <c r="R90" i="8"/>
  <c r="Q90" i="8"/>
  <c r="P90" i="8"/>
  <c r="O90" i="8" s="1"/>
  <c r="K90" i="8"/>
  <c r="R89" i="8"/>
  <c r="Q89" i="8"/>
  <c r="P89" i="8"/>
  <c r="O89" i="8" s="1"/>
  <c r="K89" i="8"/>
  <c r="R88" i="8"/>
  <c r="Q88" i="8"/>
  <c r="P88" i="8"/>
  <c r="O88" i="8" s="1"/>
  <c r="K88" i="8"/>
  <c r="K87" i="8" s="1"/>
  <c r="K86" i="8" s="1"/>
  <c r="N87" i="8"/>
  <c r="N86" i="8" s="1"/>
  <c r="M87" i="8"/>
  <c r="M86" i="8" s="1"/>
  <c r="L87" i="8"/>
  <c r="L86" i="8" s="1"/>
  <c r="R85" i="8"/>
  <c r="Q85" i="8"/>
  <c r="O85" i="8" s="1"/>
  <c r="P85" i="8"/>
  <c r="K85" i="8"/>
  <c r="R84" i="8"/>
  <c r="Q84" i="8"/>
  <c r="P84" i="8"/>
  <c r="K84" i="8"/>
  <c r="R83" i="8"/>
  <c r="Q83" i="8"/>
  <c r="P83" i="8"/>
  <c r="K83" i="8"/>
  <c r="R82" i="8"/>
  <c r="Q82" i="8"/>
  <c r="P82" i="8"/>
  <c r="K82" i="8"/>
  <c r="R81" i="8"/>
  <c r="Q81" i="8"/>
  <c r="P81" i="8"/>
  <c r="K81" i="8"/>
  <c r="R80" i="8"/>
  <c r="Q80" i="8"/>
  <c r="P80" i="8"/>
  <c r="K80" i="8"/>
  <c r="R79" i="8"/>
  <c r="Q79" i="8"/>
  <c r="P79" i="8"/>
  <c r="K79" i="8"/>
  <c r="R78" i="8"/>
  <c r="Q78" i="8"/>
  <c r="P78" i="8"/>
  <c r="K78" i="8"/>
  <c r="R77" i="8"/>
  <c r="Q77" i="8"/>
  <c r="P77" i="8"/>
  <c r="K77" i="8"/>
  <c r="R76" i="8"/>
  <c r="Q76" i="8"/>
  <c r="O76" i="8" s="1"/>
  <c r="P76" i="8"/>
  <c r="K76" i="8"/>
  <c r="R75" i="8"/>
  <c r="Q75" i="8"/>
  <c r="P75" i="8"/>
  <c r="K75" i="8"/>
  <c r="R74" i="8"/>
  <c r="Q74" i="8"/>
  <c r="P74" i="8"/>
  <c r="K74" i="8"/>
  <c r="R73" i="8"/>
  <c r="Q73" i="8"/>
  <c r="P73" i="8"/>
  <c r="K73" i="8"/>
  <c r="R72" i="8"/>
  <c r="R71" i="8" s="1"/>
  <c r="R70" i="8" s="1"/>
  <c r="Q72" i="8"/>
  <c r="Q71" i="8" s="1"/>
  <c r="Q70" i="8" s="1"/>
  <c r="P72" i="8"/>
  <c r="K72" i="8"/>
  <c r="K71" i="8" s="1"/>
  <c r="K70" i="8" s="1"/>
  <c r="N71" i="8"/>
  <c r="N70" i="8" s="1"/>
  <c r="M71" i="8"/>
  <c r="M70" i="8" s="1"/>
  <c r="L71" i="8"/>
  <c r="L70" i="8" s="1"/>
  <c r="R69" i="8"/>
  <c r="Q69" i="8"/>
  <c r="P69" i="8"/>
  <c r="K69" i="8"/>
  <c r="R68" i="8"/>
  <c r="Q68" i="8"/>
  <c r="P68" i="8"/>
  <c r="K68" i="8"/>
  <c r="R67" i="8"/>
  <c r="Q67" i="8"/>
  <c r="P67" i="8"/>
  <c r="K67" i="8"/>
  <c r="R66" i="8"/>
  <c r="Q66" i="8"/>
  <c r="P66" i="8"/>
  <c r="K66" i="8"/>
  <c r="R65" i="8"/>
  <c r="Q65" i="8"/>
  <c r="P65" i="8"/>
  <c r="K65" i="8"/>
  <c r="R64" i="8"/>
  <c r="Q64" i="8"/>
  <c r="P64" i="8"/>
  <c r="K64" i="8"/>
  <c r="R63" i="8"/>
  <c r="Q63" i="8"/>
  <c r="P63" i="8"/>
  <c r="K63" i="8"/>
  <c r="R61" i="8"/>
  <c r="Q61" i="8"/>
  <c r="P61" i="8"/>
  <c r="K61" i="8"/>
  <c r="R60" i="8"/>
  <c r="Q60" i="8"/>
  <c r="O60" i="8" s="1"/>
  <c r="P60" i="8"/>
  <c r="K60" i="8"/>
  <c r="R59" i="8"/>
  <c r="Q59" i="8"/>
  <c r="O59" i="8" s="1"/>
  <c r="P59" i="8"/>
  <c r="K59" i="8"/>
  <c r="R58" i="8"/>
  <c r="Q58" i="8"/>
  <c r="P58" i="8"/>
  <c r="K58" i="8"/>
  <c r="R57" i="8"/>
  <c r="R55" i="8" s="1"/>
  <c r="R54" i="8" s="1"/>
  <c r="Q57" i="8"/>
  <c r="Q55" i="8" s="1"/>
  <c r="Q54" i="8" s="1"/>
  <c r="P57" i="8"/>
  <c r="K57" i="8"/>
  <c r="O56" i="8"/>
  <c r="N55" i="8"/>
  <c r="N54" i="8" s="1"/>
  <c r="M55" i="8"/>
  <c r="M54" i="8" s="1"/>
  <c r="L55" i="8"/>
  <c r="L54" i="8" s="1"/>
  <c r="R53" i="8"/>
  <c r="Q53" i="8"/>
  <c r="O53" i="8" s="1"/>
  <c r="P53" i="8"/>
  <c r="K53" i="8"/>
  <c r="R52" i="8"/>
  <c r="Q52" i="8"/>
  <c r="P52" i="8"/>
  <c r="K52" i="8"/>
  <c r="R51" i="8"/>
  <c r="Q51" i="8"/>
  <c r="P51" i="8"/>
  <c r="K51" i="8"/>
  <c r="R50" i="8"/>
  <c r="Q50" i="8"/>
  <c r="P50" i="8"/>
  <c r="K50" i="8"/>
  <c r="R49" i="8"/>
  <c r="R48" i="8" s="1"/>
  <c r="R47" i="8" s="1"/>
  <c r="Q49" i="8"/>
  <c r="Q48" i="8" s="1"/>
  <c r="Q47" i="8" s="1"/>
  <c r="P49" i="8"/>
  <c r="P48" i="8" s="1"/>
  <c r="P47" i="8" s="1"/>
  <c r="K49" i="8"/>
  <c r="K48" i="8" s="1"/>
  <c r="K47" i="8" s="1"/>
  <c r="N48" i="8"/>
  <c r="N47" i="8" s="1"/>
  <c r="M48" i="8"/>
  <c r="M47" i="8" s="1"/>
  <c r="L48" i="8"/>
  <c r="L47" i="8" s="1"/>
  <c r="O46" i="8"/>
  <c r="O45" i="8"/>
  <c r="R44" i="8"/>
  <c r="Q44" i="8"/>
  <c r="O44" i="8" s="1"/>
  <c r="P44" i="8"/>
  <c r="K44" i="8"/>
  <c r="R43" i="8"/>
  <c r="Q43" i="8"/>
  <c r="P43" i="8"/>
  <c r="K43" i="8"/>
  <c r="R42" i="8"/>
  <c r="Q42" i="8"/>
  <c r="O42" i="8" s="1"/>
  <c r="P42" i="8"/>
  <c r="K42" i="8"/>
  <c r="R41" i="8"/>
  <c r="Q41" i="8"/>
  <c r="O41" i="8" s="1"/>
  <c r="P41" i="8"/>
  <c r="K41" i="8"/>
  <c r="R40" i="8"/>
  <c r="Q40" i="8"/>
  <c r="P40" i="8"/>
  <c r="K40" i="8"/>
  <c r="R39" i="8"/>
  <c r="Q39" i="8"/>
  <c r="P39" i="8"/>
  <c r="O39" i="8"/>
  <c r="K39" i="8"/>
  <c r="R36" i="8"/>
  <c r="Q36" i="8"/>
  <c r="P36" i="8"/>
  <c r="K36" i="8"/>
  <c r="R35" i="8"/>
  <c r="Q35" i="8"/>
  <c r="P35" i="8"/>
  <c r="P34" i="8" s="1"/>
  <c r="P33" i="8" s="1"/>
  <c r="K35" i="8"/>
  <c r="N34" i="8"/>
  <c r="N33" i="8" s="1"/>
  <c r="M34" i="8"/>
  <c r="L34" i="8"/>
  <c r="L33" i="8" s="1"/>
  <c r="R32" i="8"/>
  <c r="Q32" i="8"/>
  <c r="P32" i="8"/>
  <c r="R27" i="8"/>
  <c r="Q27" i="8"/>
  <c r="P27" i="8"/>
  <c r="K27" i="8"/>
  <c r="R26" i="8"/>
  <c r="Q26" i="8"/>
  <c r="P26" i="8"/>
  <c r="K26" i="8"/>
  <c r="R25" i="8"/>
  <c r="Q25" i="8"/>
  <c r="P25" i="8"/>
  <c r="K25" i="8"/>
  <c r="R24" i="8"/>
  <c r="Q24" i="8"/>
  <c r="P24" i="8"/>
  <c r="K24" i="8"/>
  <c r="R23" i="8"/>
  <c r="Q23" i="8"/>
  <c r="P23" i="8"/>
  <c r="K23" i="8"/>
  <c r="R22" i="8"/>
  <c r="Q22" i="8"/>
  <c r="O22" i="8" s="1"/>
  <c r="K22" i="8"/>
  <c r="R21" i="8"/>
  <c r="Q21" i="8"/>
  <c r="P21" i="8"/>
  <c r="O21" i="8" s="1"/>
  <c r="K21" i="8"/>
  <c r="R20" i="8"/>
  <c r="Q20" i="8"/>
  <c r="P20" i="8"/>
  <c r="O20" i="8" s="1"/>
  <c r="K20" i="8"/>
  <c r="R19" i="8"/>
  <c r="Q19" i="8"/>
  <c r="P19" i="8"/>
  <c r="K19" i="8"/>
  <c r="R18" i="8"/>
  <c r="Q18" i="8"/>
  <c r="P18" i="8"/>
  <c r="K18" i="8"/>
  <c r="R17" i="8"/>
  <c r="Q17" i="8"/>
  <c r="P17" i="8"/>
  <c r="K17" i="8"/>
  <c r="O16" i="8"/>
  <c r="N15" i="8"/>
  <c r="N14" i="8" s="1"/>
  <c r="M15" i="8"/>
  <c r="M14" i="8" s="1"/>
  <c r="AB31" i="20"/>
  <c r="AC31" i="20"/>
  <c r="AD31" i="20"/>
  <c r="AE31" i="20"/>
  <c r="AG31" i="20"/>
  <c r="AH31" i="20"/>
  <c r="AI31" i="20"/>
  <c r="AJ31" i="20"/>
  <c r="AK31" i="20"/>
  <c r="AB33" i="20"/>
  <c r="AC33" i="20"/>
  <c r="AD33" i="20"/>
  <c r="AE33" i="20"/>
  <c r="AF33" i="20"/>
  <c r="AG33" i="20"/>
  <c r="AH33" i="20"/>
  <c r="AI33" i="20"/>
  <c r="AJ33" i="20"/>
  <c r="AK33" i="20"/>
  <c r="AB34" i="20"/>
  <c r="AC34" i="20"/>
  <c r="AD34" i="20"/>
  <c r="AE34" i="20"/>
  <c r="AF34" i="20"/>
  <c r="AG34" i="20"/>
  <c r="AH34" i="20"/>
  <c r="AI34" i="20"/>
  <c r="AJ34" i="20"/>
  <c r="AK34" i="20"/>
  <c r="AA125" i="20"/>
  <c r="AB125" i="20"/>
  <c r="AC125" i="20"/>
  <c r="AD125" i="20"/>
  <c r="AE125" i="20"/>
  <c r="AF125" i="20"/>
  <c r="AG125" i="20"/>
  <c r="AH125" i="20"/>
  <c r="AI125" i="20"/>
  <c r="AJ125" i="20"/>
  <c r="AK125" i="20"/>
  <c r="P33" i="20"/>
  <c r="AA33" i="20" s="1"/>
  <c r="P34" i="20"/>
  <c r="AA34" i="20" s="1"/>
  <c r="AK91" i="20"/>
  <c r="U38" i="20"/>
  <c r="AF38" i="20" s="1"/>
  <c r="P38" i="20"/>
  <c r="AA38" i="20"/>
  <c r="AL38" i="20" s="1"/>
  <c r="U39" i="20"/>
  <c r="AF39" i="20" s="1"/>
  <c r="P39" i="20"/>
  <c r="AA39" i="20" s="1"/>
  <c r="P37" i="20"/>
  <c r="AA37" i="20"/>
  <c r="U37" i="20"/>
  <c r="P40" i="20"/>
  <c r="AA40" i="20" s="1"/>
  <c r="U40" i="20"/>
  <c r="AF40" i="20" s="1"/>
  <c r="P41" i="20"/>
  <c r="AA41" i="20" s="1"/>
  <c r="U41" i="20"/>
  <c r="AF41" i="20" s="1"/>
  <c r="P42" i="20"/>
  <c r="U42" i="20"/>
  <c r="AF42" i="20" s="1"/>
  <c r="P43" i="20"/>
  <c r="AA43" i="20" s="1"/>
  <c r="U43" i="20"/>
  <c r="AF43" i="20" s="1"/>
  <c r="P44" i="20"/>
  <c r="AA44" i="20" s="1"/>
  <c r="AL44" i="20" s="1"/>
  <c r="U44" i="20"/>
  <c r="AF44" i="20" s="1"/>
  <c r="P45" i="20"/>
  <c r="AA45" i="20" s="1"/>
  <c r="U45" i="20"/>
  <c r="AF45" i="20" s="1"/>
  <c r="P46" i="20"/>
  <c r="AA46" i="20" s="1"/>
  <c r="U46" i="20"/>
  <c r="AF46" i="20"/>
  <c r="AL46" i="20" s="1"/>
  <c r="P47" i="20"/>
  <c r="AA47" i="20" s="1"/>
  <c r="U47" i="20"/>
  <c r="AF47" i="20" s="1"/>
  <c r="P48" i="20"/>
  <c r="AA48" i="20" s="1"/>
  <c r="U48" i="20"/>
  <c r="AF48" i="20" s="1"/>
  <c r="AL48" i="20" s="1"/>
  <c r="P49" i="20"/>
  <c r="U49" i="20"/>
  <c r="AF49" i="20" s="1"/>
  <c r="P90" i="20"/>
  <c r="AA90" i="20" s="1"/>
  <c r="P27" i="20"/>
  <c r="P28" i="20"/>
  <c r="AA28" i="20" s="1"/>
  <c r="P100" i="20"/>
  <c r="AA100" i="20" s="1"/>
  <c r="AL100" i="20" s="1"/>
  <c r="P101" i="20"/>
  <c r="P102" i="20"/>
  <c r="AA102" i="20" s="1"/>
  <c r="U90" i="20"/>
  <c r="AF90" i="20" s="1"/>
  <c r="AL90" i="20" s="1"/>
  <c r="U27" i="20"/>
  <c r="AF27" i="20" s="1"/>
  <c r="U28" i="20"/>
  <c r="AF28" i="20" s="1"/>
  <c r="U100" i="20"/>
  <c r="AF100" i="20" s="1"/>
  <c r="U101" i="20"/>
  <c r="AF101" i="20" s="1"/>
  <c r="U102" i="20"/>
  <c r="AF102" i="20" s="1"/>
  <c r="AB90" i="20"/>
  <c r="AB27" i="20"/>
  <c r="AB28" i="20"/>
  <c r="AB41" i="20"/>
  <c r="AB100" i="20"/>
  <c r="AB101" i="20"/>
  <c r="AB102" i="20"/>
  <c r="AB40" i="20"/>
  <c r="AC90" i="20"/>
  <c r="AC27" i="20"/>
  <c r="AC28" i="20"/>
  <c r="AC41" i="20"/>
  <c r="AC100" i="20"/>
  <c r="AC101" i="20"/>
  <c r="AC102" i="20"/>
  <c r="AC40" i="20"/>
  <c r="AD90" i="20"/>
  <c r="AD27" i="20"/>
  <c r="AD28" i="20"/>
  <c r="AD41" i="20"/>
  <c r="AD100" i="20"/>
  <c r="AD101" i="20"/>
  <c r="AD102" i="20"/>
  <c r="AD40" i="20"/>
  <c r="AE90" i="20"/>
  <c r="AE27" i="20"/>
  <c r="AE28" i="20"/>
  <c r="AE41" i="20"/>
  <c r="AE100" i="20"/>
  <c r="AE101" i="20"/>
  <c r="AE102" i="20"/>
  <c r="AE40" i="20"/>
  <c r="AG90" i="20"/>
  <c r="AG27" i="20"/>
  <c r="AG28" i="20"/>
  <c r="AG41" i="20"/>
  <c r="AG100" i="20"/>
  <c r="AG101" i="20"/>
  <c r="AG102" i="20"/>
  <c r="AG40" i="20"/>
  <c r="AH90" i="20"/>
  <c r="AH27" i="20"/>
  <c r="AH28" i="20"/>
  <c r="AH41" i="20"/>
  <c r="AH100" i="20"/>
  <c r="AH101" i="20"/>
  <c r="AH102" i="20"/>
  <c r="AH40" i="20"/>
  <c r="AI90" i="20"/>
  <c r="AI27" i="20"/>
  <c r="AI28" i="20"/>
  <c r="AI41" i="20"/>
  <c r="AI100" i="20"/>
  <c r="AI101" i="20"/>
  <c r="AI102" i="20"/>
  <c r="AI40" i="20"/>
  <c r="AJ90" i="20"/>
  <c r="AJ27" i="20"/>
  <c r="AJ28" i="20"/>
  <c r="AJ41" i="20"/>
  <c r="AJ100" i="20"/>
  <c r="AJ101" i="20"/>
  <c r="AJ102" i="20"/>
  <c r="AJ40" i="20"/>
  <c r="AK41" i="20"/>
  <c r="AK90" i="20"/>
  <c r="AK27" i="20"/>
  <c r="AK28" i="20"/>
  <c r="AK100" i="20"/>
  <c r="AK101" i="20"/>
  <c r="AK102" i="20"/>
  <c r="AK40" i="20"/>
  <c r="P123" i="20"/>
  <c r="AA123" i="20" s="1"/>
  <c r="P117" i="20"/>
  <c r="AA117" i="20" s="1"/>
  <c r="P94" i="20"/>
  <c r="AA94" i="20" s="1"/>
  <c r="P86" i="20"/>
  <c r="AA86" i="20" s="1"/>
  <c r="P78" i="20"/>
  <c r="AA78" i="20" s="1"/>
  <c r="P52" i="20"/>
  <c r="AA52" i="20" s="1"/>
  <c r="P16" i="20"/>
  <c r="AA16" i="20" s="1"/>
  <c r="P118" i="20"/>
  <c r="AA118" i="20" s="1"/>
  <c r="P95" i="20"/>
  <c r="AA95" i="20" s="1"/>
  <c r="P53" i="20"/>
  <c r="AA53" i="20" s="1"/>
  <c r="P17" i="20"/>
  <c r="AA17" i="20" s="1"/>
  <c r="P81" i="20"/>
  <c r="P20" i="20"/>
  <c r="AA20" i="20" s="1"/>
  <c r="P22" i="20"/>
  <c r="AA22" i="20" s="1"/>
  <c r="P23" i="20"/>
  <c r="P24" i="20"/>
  <c r="AA24" i="20" s="1"/>
  <c r="P25" i="20"/>
  <c r="AA25" i="20" s="1"/>
  <c r="P26" i="20"/>
  <c r="AA26" i="20" s="1"/>
  <c r="P54" i="20"/>
  <c r="AA54" i="20" s="1"/>
  <c r="P55" i="20"/>
  <c r="P56" i="20"/>
  <c r="AA56" i="20" s="1"/>
  <c r="P57" i="20"/>
  <c r="AA57" i="20" s="1"/>
  <c r="P58" i="20"/>
  <c r="AA58" i="20" s="1"/>
  <c r="P59" i="20"/>
  <c r="AA59" i="20" s="1"/>
  <c r="P60" i="20"/>
  <c r="AA60" i="20" s="1"/>
  <c r="P61" i="20"/>
  <c r="AA61" i="20" s="1"/>
  <c r="P62" i="20"/>
  <c r="AA62" i="20" s="1"/>
  <c r="P63" i="20"/>
  <c r="AA63" i="20" s="1"/>
  <c r="P64" i="20"/>
  <c r="AA64" i="20" s="1"/>
  <c r="P65" i="20"/>
  <c r="AA65" i="20" s="1"/>
  <c r="P66" i="20"/>
  <c r="AA66" i="20" s="1"/>
  <c r="P67" i="20"/>
  <c r="AA67" i="20" s="1"/>
  <c r="P68" i="20"/>
  <c r="AA68" i="20" s="1"/>
  <c r="P69" i="20"/>
  <c r="AA69" i="20" s="1"/>
  <c r="P87" i="20"/>
  <c r="P88" i="20"/>
  <c r="AA88" i="20" s="1"/>
  <c r="P96" i="20"/>
  <c r="AA96" i="20" s="1"/>
  <c r="P97" i="20"/>
  <c r="AA97" i="20" s="1"/>
  <c r="P89" i="20"/>
  <c r="AA89" i="20" s="1"/>
  <c r="P79" i="20"/>
  <c r="AA79" i="20" s="1"/>
  <c r="P80" i="20"/>
  <c r="AA80" i="20"/>
  <c r="P82" i="20"/>
  <c r="AA82" i="20" s="1"/>
  <c r="P83" i="20"/>
  <c r="AA83" i="20" s="1"/>
  <c r="P91" i="20"/>
  <c r="AA91" i="20" s="1"/>
  <c r="P98" i="20"/>
  <c r="AA98" i="20" s="1"/>
  <c r="P99" i="20"/>
  <c r="AA99" i="20" s="1"/>
  <c r="P109" i="20"/>
  <c r="AA109" i="20" s="1"/>
  <c r="P110" i="20"/>
  <c r="AA110" i="20" s="1"/>
  <c r="P111" i="20"/>
  <c r="AA111" i="20" s="1"/>
  <c r="P112" i="20"/>
  <c r="AA112" i="20" s="1"/>
  <c r="P113" i="20"/>
  <c r="AA113" i="20" s="1"/>
  <c r="P114" i="20"/>
  <c r="AA114" i="20" s="1"/>
  <c r="P119" i="20"/>
  <c r="AA119" i="20" s="1"/>
  <c r="P104" i="20"/>
  <c r="AA104" i="20" s="1"/>
  <c r="P103" i="20"/>
  <c r="AA103" i="20" s="1"/>
  <c r="P106" i="20"/>
  <c r="AA106" i="20" s="1"/>
  <c r="P105" i="20"/>
  <c r="P31" i="20"/>
  <c r="AA31" i="20" s="1"/>
  <c r="P30" i="20"/>
  <c r="AA30" i="20" s="1"/>
  <c r="P29" i="20"/>
  <c r="AA29" i="20" s="1"/>
  <c r="AA120" i="20"/>
  <c r="P108" i="20"/>
  <c r="AA108" i="20"/>
  <c r="P107" i="20"/>
  <c r="AA107" i="20" s="1"/>
  <c r="P21" i="20"/>
  <c r="AA21" i="20" s="1"/>
  <c r="AA124" i="20"/>
  <c r="P126" i="20"/>
  <c r="AA126" i="20" s="1"/>
  <c r="P127" i="20"/>
  <c r="AA127" i="20" s="1"/>
  <c r="U20" i="20"/>
  <c r="AF20" i="20" s="1"/>
  <c r="U21" i="20"/>
  <c r="AF21" i="20" s="1"/>
  <c r="U22" i="20"/>
  <c r="AF22" i="20" s="1"/>
  <c r="U23" i="20"/>
  <c r="AF23" i="20" s="1"/>
  <c r="U24" i="20"/>
  <c r="AF24" i="20" s="1"/>
  <c r="U25" i="20"/>
  <c r="AF25" i="20"/>
  <c r="U26" i="20"/>
  <c r="AF26" i="20" s="1"/>
  <c r="U29" i="20"/>
  <c r="AF29" i="20" s="1"/>
  <c r="AL29" i="20" s="1"/>
  <c r="U30" i="20"/>
  <c r="AF30" i="20"/>
  <c r="U31" i="20"/>
  <c r="AF31" i="20" s="1"/>
  <c r="AB21" i="20"/>
  <c r="AC21" i="20"/>
  <c r="AD21" i="20"/>
  <c r="AE21" i="20"/>
  <c r="AG21" i="20"/>
  <c r="AH21" i="20"/>
  <c r="AI21" i="20"/>
  <c r="AJ21" i="20"/>
  <c r="AK21" i="20"/>
  <c r="Q15" i="20"/>
  <c r="Q14" i="20" s="1"/>
  <c r="D15" i="12"/>
  <c r="D14" i="12" s="1"/>
  <c r="F22" i="12"/>
  <c r="E22" i="12"/>
  <c r="D22" i="12"/>
  <c r="C16" i="12"/>
  <c r="U80" i="20"/>
  <c r="F128" i="20"/>
  <c r="G128" i="20"/>
  <c r="H128" i="20"/>
  <c r="I128" i="20"/>
  <c r="J128" i="20"/>
  <c r="K128" i="20"/>
  <c r="L128" i="20"/>
  <c r="M128" i="20"/>
  <c r="N128" i="20"/>
  <c r="O128" i="20"/>
  <c r="Q36" i="20"/>
  <c r="Q35" i="20" s="1"/>
  <c r="Q50" i="20"/>
  <c r="R36" i="20"/>
  <c r="R35" i="20" s="1"/>
  <c r="S36" i="20"/>
  <c r="S35" i="20" s="1"/>
  <c r="T36" i="20"/>
  <c r="T35" i="20" s="1"/>
  <c r="V36" i="20"/>
  <c r="V35" i="20" s="1"/>
  <c r="V77" i="20"/>
  <c r="V76" i="20" s="1"/>
  <c r="V15" i="20"/>
  <c r="V14" i="20" s="1"/>
  <c r="W15" i="20"/>
  <c r="W14" i="20" s="1"/>
  <c r="W36" i="20"/>
  <c r="W35" i="20" s="1"/>
  <c r="X36" i="20"/>
  <c r="X35" i="20" s="1"/>
  <c r="Y36" i="20"/>
  <c r="Y35" i="20" s="1"/>
  <c r="Z15" i="20"/>
  <c r="Z14" i="20" s="1"/>
  <c r="Z36" i="20"/>
  <c r="Z35" i="20" s="1"/>
  <c r="Z77" i="20"/>
  <c r="Z76" i="20" s="1"/>
  <c r="AB20" i="20"/>
  <c r="AB16" i="20"/>
  <c r="AB17" i="20"/>
  <c r="AB19" i="20"/>
  <c r="AB22" i="20"/>
  <c r="AB23" i="20"/>
  <c r="AB24" i="20"/>
  <c r="AB25" i="20"/>
  <c r="AB26" i="20"/>
  <c r="AB29" i="20"/>
  <c r="AB30" i="20"/>
  <c r="AB39" i="20"/>
  <c r="AB37" i="20"/>
  <c r="AB38" i="20"/>
  <c r="AB42" i="20"/>
  <c r="AB43" i="20"/>
  <c r="AB44" i="20"/>
  <c r="AB45" i="20"/>
  <c r="AB46" i="20"/>
  <c r="AB47" i="20"/>
  <c r="AB48" i="20"/>
  <c r="AB49" i="20"/>
  <c r="AB123" i="20"/>
  <c r="AB124" i="20"/>
  <c r="AB126" i="20"/>
  <c r="AB127" i="20"/>
  <c r="AB117" i="20"/>
  <c r="AB118" i="20"/>
  <c r="AB119" i="20"/>
  <c r="AB94" i="20"/>
  <c r="AB95" i="20"/>
  <c r="AB96" i="20"/>
  <c r="AB97" i="20"/>
  <c r="AB98" i="20"/>
  <c r="AB99" i="20"/>
  <c r="AB103" i="20"/>
  <c r="AB104" i="20"/>
  <c r="AB105" i="20"/>
  <c r="AB106" i="20"/>
  <c r="AB107" i="20"/>
  <c r="AB108" i="20"/>
  <c r="AB109" i="20"/>
  <c r="AB110" i="20"/>
  <c r="AB111" i="20"/>
  <c r="AB112" i="20"/>
  <c r="AB113" i="20"/>
  <c r="AB114" i="20"/>
  <c r="AB86" i="20"/>
  <c r="AB87" i="20"/>
  <c r="AB88" i="20"/>
  <c r="AB89" i="20"/>
  <c r="AB91" i="20"/>
  <c r="AB78" i="20"/>
  <c r="AB79" i="20"/>
  <c r="AB80" i="20"/>
  <c r="AB81" i="20"/>
  <c r="AB82" i="20"/>
  <c r="AB83" i="20"/>
  <c r="AB52" i="20"/>
  <c r="AB53" i="20"/>
  <c r="AB54" i="20"/>
  <c r="AB55" i="20"/>
  <c r="AB56" i="20"/>
  <c r="AB57" i="20"/>
  <c r="AB58" i="20"/>
  <c r="AB59" i="20"/>
  <c r="AB60" i="20"/>
  <c r="AB61" i="20"/>
  <c r="AB62" i="20"/>
  <c r="AB63" i="20"/>
  <c r="AB64" i="20"/>
  <c r="AB65" i="20"/>
  <c r="AB66" i="20"/>
  <c r="AB67" i="20"/>
  <c r="AB68" i="20"/>
  <c r="AB69" i="20"/>
  <c r="AC39" i="20"/>
  <c r="AC37" i="20"/>
  <c r="AC38" i="20"/>
  <c r="AC42" i="20"/>
  <c r="AC43" i="20"/>
  <c r="AC44" i="20"/>
  <c r="AC45" i="20"/>
  <c r="AC46" i="20"/>
  <c r="AC47" i="20"/>
  <c r="AC48" i="20"/>
  <c r="AC49" i="20"/>
  <c r="AC123" i="20"/>
  <c r="AC124" i="20"/>
  <c r="AC126" i="20"/>
  <c r="AC127" i="20"/>
  <c r="AC117" i="20"/>
  <c r="AC118" i="20"/>
  <c r="AC119" i="20"/>
  <c r="AC94" i="20"/>
  <c r="AC95" i="20"/>
  <c r="AC96" i="20"/>
  <c r="AC97" i="20"/>
  <c r="AC98" i="20"/>
  <c r="AC99" i="20"/>
  <c r="AC103" i="20"/>
  <c r="AC104" i="20"/>
  <c r="AC105" i="20"/>
  <c r="AC106" i="20"/>
  <c r="AC107" i="20"/>
  <c r="AC108" i="20"/>
  <c r="AC109" i="20"/>
  <c r="AC110" i="20"/>
  <c r="AC111" i="20"/>
  <c r="AC112" i="20"/>
  <c r="AC113" i="20"/>
  <c r="AC114" i="20"/>
  <c r="AC86" i="20"/>
  <c r="AC87" i="20"/>
  <c r="AC88" i="20"/>
  <c r="AC89" i="20"/>
  <c r="AC91" i="20"/>
  <c r="AC78" i="20"/>
  <c r="AC79" i="20"/>
  <c r="AC80" i="20"/>
  <c r="AC81" i="20"/>
  <c r="AC82" i="20"/>
  <c r="AC83" i="20"/>
  <c r="AC52" i="20"/>
  <c r="AC53" i="20"/>
  <c r="AC54" i="20"/>
  <c r="AC55" i="20"/>
  <c r="AC56" i="20"/>
  <c r="AC57" i="20"/>
  <c r="AC58" i="20"/>
  <c r="AC59" i="20"/>
  <c r="AC60" i="20"/>
  <c r="AC61" i="20"/>
  <c r="AC62" i="20"/>
  <c r="AC63" i="20"/>
  <c r="AC64" i="20"/>
  <c r="AC65" i="20"/>
  <c r="AC66" i="20"/>
  <c r="AC67" i="20"/>
  <c r="AC68" i="20"/>
  <c r="AC69" i="20"/>
  <c r="AC16" i="20"/>
  <c r="AC17" i="20"/>
  <c r="AC19" i="20"/>
  <c r="AC20" i="20"/>
  <c r="AC22" i="20"/>
  <c r="AC23" i="20"/>
  <c r="AC24" i="20"/>
  <c r="AC25" i="20"/>
  <c r="AC26" i="20"/>
  <c r="AC29" i="20"/>
  <c r="AC30" i="20"/>
  <c r="AD123" i="20"/>
  <c r="AD124" i="20"/>
  <c r="AD126" i="20"/>
  <c r="AD127" i="20"/>
  <c r="AD117" i="20"/>
  <c r="AD118" i="20"/>
  <c r="AD119" i="20"/>
  <c r="AD94" i="20"/>
  <c r="AD95" i="20"/>
  <c r="AD96" i="20"/>
  <c r="AD97" i="20"/>
  <c r="AD98" i="20"/>
  <c r="AD99" i="20"/>
  <c r="AD103" i="20"/>
  <c r="AD104" i="20"/>
  <c r="AD105" i="20"/>
  <c r="AD106" i="20"/>
  <c r="AD107" i="20"/>
  <c r="AD108" i="20"/>
  <c r="AD109" i="20"/>
  <c r="AD110" i="20"/>
  <c r="AD111" i="20"/>
  <c r="AD112" i="20"/>
  <c r="AD113" i="20"/>
  <c r="AD114" i="20"/>
  <c r="AD86" i="20"/>
  <c r="AD87" i="20"/>
  <c r="AD88" i="20"/>
  <c r="AD89" i="20"/>
  <c r="AD91" i="20"/>
  <c r="AD78" i="20"/>
  <c r="AD79" i="20"/>
  <c r="AD80" i="20"/>
  <c r="AD81" i="20"/>
  <c r="AD82" i="20"/>
  <c r="AD83" i="20"/>
  <c r="AD52" i="20"/>
  <c r="AD53" i="20"/>
  <c r="AD54" i="20"/>
  <c r="AD55" i="20"/>
  <c r="AD56" i="20"/>
  <c r="AD57" i="20"/>
  <c r="AD58" i="20"/>
  <c r="AD59" i="20"/>
  <c r="AD60" i="20"/>
  <c r="AD61" i="20"/>
  <c r="AD62" i="20"/>
  <c r="AD63" i="20"/>
  <c r="AD64" i="20"/>
  <c r="AD65" i="20"/>
  <c r="AD66" i="20"/>
  <c r="AD67" i="20"/>
  <c r="AD68" i="20"/>
  <c r="AD69" i="20"/>
  <c r="AD37" i="20"/>
  <c r="AD38" i="20"/>
  <c r="AD39" i="20"/>
  <c r="AD42" i="20"/>
  <c r="AD43" i="20"/>
  <c r="AD44" i="20"/>
  <c r="AD45" i="20"/>
  <c r="AD46" i="20"/>
  <c r="AD47" i="20"/>
  <c r="AD48" i="20"/>
  <c r="AD49" i="20"/>
  <c r="AD16" i="20"/>
  <c r="AD17" i="20"/>
  <c r="AD19" i="20"/>
  <c r="AD20" i="20"/>
  <c r="AD22" i="20"/>
  <c r="AD23" i="20"/>
  <c r="AD24" i="20"/>
  <c r="AD25" i="20"/>
  <c r="AD26" i="20"/>
  <c r="AD29" i="20"/>
  <c r="AD30" i="20"/>
  <c r="AE123" i="20"/>
  <c r="AE124" i="20"/>
  <c r="AE126" i="20"/>
  <c r="AE127" i="20"/>
  <c r="AE117" i="20"/>
  <c r="AE118" i="20"/>
  <c r="AE119" i="20"/>
  <c r="AE94" i="20"/>
  <c r="AE95" i="20"/>
  <c r="AE96" i="20"/>
  <c r="AE97" i="20"/>
  <c r="AE98" i="20"/>
  <c r="AE99" i="20"/>
  <c r="AE103" i="20"/>
  <c r="AE104" i="20"/>
  <c r="AE105" i="20"/>
  <c r="AE106" i="20"/>
  <c r="AE107" i="20"/>
  <c r="AE108" i="20"/>
  <c r="AE109" i="20"/>
  <c r="AE110" i="20"/>
  <c r="AE111" i="20"/>
  <c r="AE112" i="20"/>
  <c r="AE113" i="20"/>
  <c r="AE114" i="20"/>
  <c r="AE86" i="20"/>
  <c r="AE87" i="20"/>
  <c r="AE88" i="20"/>
  <c r="AE89" i="20"/>
  <c r="AE91" i="20"/>
  <c r="AE78" i="20"/>
  <c r="AE79" i="20"/>
  <c r="AE80" i="20"/>
  <c r="AE81" i="20"/>
  <c r="AE82" i="20"/>
  <c r="AE83" i="20"/>
  <c r="AE52" i="20"/>
  <c r="AE53" i="20"/>
  <c r="AE54" i="20"/>
  <c r="AE55" i="20"/>
  <c r="AE56" i="20"/>
  <c r="AE57" i="20"/>
  <c r="AE58" i="20"/>
  <c r="AE59" i="20"/>
  <c r="AE60" i="20"/>
  <c r="AE61" i="20"/>
  <c r="AE62" i="20"/>
  <c r="AE63" i="20"/>
  <c r="AE64" i="20"/>
  <c r="AE65" i="20"/>
  <c r="AE66" i="20"/>
  <c r="AE67" i="20"/>
  <c r="AE68" i="20"/>
  <c r="AE69" i="20"/>
  <c r="AE37" i="20"/>
  <c r="AE38" i="20"/>
  <c r="AE39" i="20"/>
  <c r="AE42" i="20"/>
  <c r="AE43" i="20"/>
  <c r="AE44" i="20"/>
  <c r="AE45" i="20"/>
  <c r="AE46" i="20"/>
  <c r="AE47" i="20"/>
  <c r="AE48" i="20"/>
  <c r="AE49" i="20"/>
  <c r="AE16" i="20"/>
  <c r="AE17" i="20"/>
  <c r="AE19" i="20"/>
  <c r="AE20" i="20"/>
  <c r="AE22" i="20"/>
  <c r="AE23" i="20"/>
  <c r="AE24" i="20"/>
  <c r="AE25" i="20"/>
  <c r="AE26" i="20"/>
  <c r="AE29" i="20"/>
  <c r="AE30" i="20"/>
  <c r="AG123" i="20"/>
  <c r="AG124" i="20"/>
  <c r="AG126" i="20"/>
  <c r="AG127" i="20"/>
  <c r="AG117" i="20"/>
  <c r="AG118" i="20"/>
  <c r="AG119" i="20"/>
  <c r="AG94" i="20"/>
  <c r="AG95" i="20"/>
  <c r="AG96" i="20"/>
  <c r="AG97" i="20"/>
  <c r="AG98" i="20"/>
  <c r="AG99" i="20"/>
  <c r="AG103" i="20"/>
  <c r="AG104" i="20"/>
  <c r="AG105" i="20"/>
  <c r="AG106" i="20"/>
  <c r="AG107" i="20"/>
  <c r="AG108" i="20"/>
  <c r="AG109" i="20"/>
  <c r="AG110" i="20"/>
  <c r="AG111" i="20"/>
  <c r="AG112" i="20"/>
  <c r="AG113" i="20"/>
  <c r="AG114" i="20"/>
  <c r="AG86" i="20"/>
  <c r="AG87" i="20"/>
  <c r="AG88" i="20"/>
  <c r="AG89" i="20"/>
  <c r="AG91" i="20"/>
  <c r="AG78" i="20"/>
  <c r="AG79" i="20"/>
  <c r="AG80" i="20"/>
  <c r="AG81" i="20"/>
  <c r="AG82" i="20"/>
  <c r="AG83" i="20"/>
  <c r="AG52" i="20"/>
  <c r="AG53" i="20"/>
  <c r="AG54" i="20"/>
  <c r="AG55" i="20"/>
  <c r="AG56" i="20"/>
  <c r="AG57" i="20"/>
  <c r="AG58" i="20"/>
  <c r="AG59" i="20"/>
  <c r="AG60" i="20"/>
  <c r="AG61" i="20"/>
  <c r="AG62" i="20"/>
  <c r="AG63" i="20"/>
  <c r="AG64" i="20"/>
  <c r="AG65" i="20"/>
  <c r="AG66" i="20"/>
  <c r="AG67" i="20"/>
  <c r="AG68" i="20"/>
  <c r="AG69" i="20"/>
  <c r="AG37" i="20"/>
  <c r="AG38" i="20"/>
  <c r="AG39" i="20"/>
  <c r="AG42" i="20"/>
  <c r="AG43" i="20"/>
  <c r="AG44" i="20"/>
  <c r="AG45" i="20"/>
  <c r="AG46" i="20"/>
  <c r="AG47" i="20"/>
  <c r="AG48" i="20"/>
  <c r="AG49" i="20"/>
  <c r="AG16" i="20"/>
  <c r="AG17" i="20"/>
  <c r="AG19" i="20"/>
  <c r="AG20" i="20"/>
  <c r="AG22" i="20"/>
  <c r="AG23" i="20"/>
  <c r="AG24" i="20"/>
  <c r="AG25" i="20"/>
  <c r="AG26" i="20"/>
  <c r="AG29" i="20"/>
  <c r="AG30" i="20"/>
  <c r="AH123" i="20"/>
  <c r="AH124" i="20"/>
  <c r="AH126" i="20"/>
  <c r="AH127" i="20"/>
  <c r="AH117" i="20"/>
  <c r="AH118" i="20"/>
  <c r="AH119" i="20"/>
  <c r="AH94" i="20"/>
  <c r="AH95" i="20"/>
  <c r="AH96" i="20"/>
  <c r="AH97" i="20"/>
  <c r="AH98" i="20"/>
  <c r="AH99" i="20"/>
  <c r="AH103" i="20"/>
  <c r="AH104" i="20"/>
  <c r="AH105" i="20"/>
  <c r="AH106" i="20"/>
  <c r="AH107" i="20"/>
  <c r="AH108" i="20"/>
  <c r="AH109" i="20"/>
  <c r="AH110" i="20"/>
  <c r="AH111" i="20"/>
  <c r="AH112" i="20"/>
  <c r="AH113" i="20"/>
  <c r="AH114" i="20"/>
  <c r="AH86" i="20"/>
  <c r="AH87" i="20"/>
  <c r="AH88" i="20"/>
  <c r="AH89" i="20"/>
  <c r="AH91" i="20"/>
  <c r="AH78" i="20"/>
  <c r="AH79" i="20"/>
  <c r="AH80" i="20"/>
  <c r="AH81" i="20"/>
  <c r="AH82" i="20"/>
  <c r="AH83" i="20"/>
  <c r="AH52" i="20"/>
  <c r="AH53" i="20"/>
  <c r="AH54" i="20"/>
  <c r="AH55" i="20"/>
  <c r="AH56" i="20"/>
  <c r="AH57" i="20"/>
  <c r="AH58" i="20"/>
  <c r="AH59" i="20"/>
  <c r="AH60" i="20"/>
  <c r="AH61" i="20"/>
  <c r="AH62" i="20"/>
  <c r="AH63" i="20"/>
  <c r="AH64" i="20"/>
  <c r="AH65" i="20"/>
  <c r="AH66" i="20"/>
  <c r="AH67" i="20"/>
  <c r="AH68" i="20"/>
  <c r="AH69" i="20"/>
  <c r="AH37" i="20"/>
  <c r="AH38" i="20"/>
  <c r="AH39" i="20"/>
  <c r="AH42" i="20"/>
  <c r="AH43" i="20"/>
  <c r="AH44" i="20"/>
  <c r="AH45" i="20"/>
  <c r="AH46" i="20"/>
  <c r="AH47" i="20"/>
  <c r="AH48" i="20"/>
  <c r="AH49" i="20"/>
  <c r="AH16" i="20"/>
  <c r="AH17" i="20"/>
  <c r="AH19" i="20"/>
  <c r="AH20" i="20"/>
  <c r="AH22" i="20"/>
  <c r="AH23" i="20"/>
  <c r="AH24" i="20"/>
  <c r="AH25" i="20"/>
  <c r="AH26" i="20"/>
  <c r="AH29" i="20"/>
  <c r="AH30" i="20"/>
  <c r="AI123" i="20"/>
  <c r="AI124" i="20"/>
  <c r="AI126" i="20"/>
  <c r="AI127" i="20"/>
  <c r="AI117" i="20"/>
  <c r="AI118" i="20"/>
  <c r="AI119" i="20"/>
  <c r="AI94" i="20"/>
  <c r="AI95" i="20"/>
  <c r="AI96" i="20"/>
  <c r="AI97" i="20"/>
  <c r="AI98" i="20"/>
  <c r="AI99" i="20"/>
  <c r="AI103" i="20"/>
  <c r="AI104" i="20"/>
  <c r="AI105" i="20"/>
  <c r="AI106" i="20"/>
  <c r="AI107" i="20"/>
  <c r="AI108" i="20"/>
  <c r="AI109" i="20"/>
  <c r="AI110" i="20"/>
  <c r="AI111" i="20"/>
  <c r="AI112" i="20"/>
  <c r="AI113" i="20"/>
  <c r="AI114" i="20"/>
  <c r="AI86" i="20"/>
  <c r="AI87" i="20"/>
  <c r="AI88" i="20"/>
  <c r="AI89" i="20"/>
  <c r="AI91" i="20"/>
  <c r="AI78" i="20"/>
  <c r="AI79" i="20"/>
  <c r="AI80" i="20"/>
  <c r="AI81" i="20"/>
  <c r="AI82" i="20"/>
  <c r="AI83" i="20"/>
  <c r="AI52" i="20"/>
  <c r="AI53" i="20"/>
  <c r="AI54" i="20"/>
  <c r="AI55" i="20"/>
  <c r="AI56" i="20"/>
  <c r="AI57" i="20"/>
  <c r="AI58" i="20"/>
  <c r="AI59" i="20"/>
  <c r="AI60" i="20"/>
  <c r="AI61" i="20"/>
  <c r="AI62" i="20"/>
  <c r="AI63" i="20"/>
  <c r="AI64" i="20"/>
  <c r="AI65" i="20"/>
  <c r="AI66" i="20"/>
  <c r="AI67" i="20"/>
  <c r="AI68" i="20"/>
  <c r="AI69" i="20"/>
  <c r="AI37" i="20"/>
  <c r="AI38" i="20"/>
  <c r="AI39" i="20"/>
  <c r="AI42" i="20"/>
  <c r="AI43" i="20"/>
  <c r="AI44" i="20"/>
  <c r="AI45" i="20"/>
  <c r="AI46" i="20"/>
  <c r="AI47" i="20"/>
  <c r="AI48" i="20"/>
  <c r="AI49" i="20"/>
  <c r="AI16" i="20"/>
  <c r="AI17" i="20"/>
  <c r="AI19" i="20"/>
  <c r="AI20" i="20"/>
  <c r="AI22" i="20"/>
  <c r="AI23" i="20"/>
  <c r="AI24" i="20"/>
  <c r="AI25" i="20"/>
  <c r="AI26" i="20"/>
  <c r="AI29" i="20"/>
  <c r="AI30" i="20"/>
  <c r="AJ123" i="20"/>
  <c r="AJ124" i="20"/>
  <c r="AJ126" i="20"/>
  <c r="AJ127" i="20"/>
  <c r="AJ117" i="20"/>
  <c r="AJ118" i="20"/>
  <c r="AJ119" i="20"/>
  <c r="AJ94" i="20"/>
  <c r="AJ95" i="20"/>
  <c r="AJ96" i="20"/>
  <c r="AJ97" i="20"/>
  <c r="AJ98" i="20"/>
  <c r="AJ99" i="20"/>
  <c r="AJ103" i="20"/>
  <c r="AJ104" i="20"/>
  <c r="AJ105" i="20"/>
  <c r="AJ106" i="20"/>
  <c r="AJ107" i="20"/>
  <c r="AJ108" i="20"/>
  <c r="AJ109" i="20"/>
  <c r="AJ110" i="20"/>
  <c r="AJ111" i="20"/>
  <c r="AJ112" i="20"/>
  <c r="AJ113" i="20"/>
  <c r="AJ114" i="20"/>
  <c r="AJ86" i="20"/>
  <c r="AJ87" i="20"/>
  <c r="AJ88" i="20"/>
  <c r="AJ89" i="20"/>
  <c r="AJ91" i="20"/>
  <c r="AJ78" i="20"/>
  <c r="AJ79" i="20"/>
  <c r="AJ80" i="20"/>
  <c r="AJ81" i="20"/>
  <c r="AJ82" i="20"/>
  <c r="AJ83" i="20"/>
  <c r="AJ52" i="20"/>
  <c r="AJ53" i="20"/>
  <c r="AJ54" i="20"/>
  <c r="AJ55" i="20"/>
  <c r="AJ56" i="20"/>
  <c r="AJ57" i="20"/>
  <c r="AJ58" i="20"/>
  <c r="AJ59" i="20"/>
  <c r="AJ60" i="20"/>
  <c r="AJ61" i="20"/>
  <c r="AJ62" i="20"/>
  <c r="AJ63" i="20"/>
  <c r="AJ64" i="20"/>
  <c r="AJ65" i="20"/>
  <c r="AJ66" i="20"/>
  <c r="AJ67" i="20"/>
  <c r="AJ68" i="20"/>
  <c r="AJ69" i="20"/>
  <c r="AJ37" i="20"/>
  <c r="AJ38" i="20"/>
  <c r="AJ39" i="20"/>
  <c r="AJ42" i="20"/>
  <c r="AJ43" i="20"/>
  <c r="AJ44" i="20"/>
  <c r="AJ45" i="20"/>
  <c r="AJ46" i="20"/>
  <c r="AJ47" i="20"/>
  <c r="AJ48" i="20"/>
  <c r="AJ49" i="20"/>
  <c r="AJ16" i="20"/>
  <c r="AJ17" i="20"/>
  <c r="AJ19" i="20"/>
  <c r="AJ20" i="20"/>
  <c r="AJ22" i="20"/>
  <c r="AJ23" i="20"/>
  <c r="AJ24" i="20"/>
  <c r="AJ25" i="20"/>
  <c r="AJ26" i="20"/>
  <c r="AJ29" i="20"/>
  <c r="AJ30" i="20"/>
  <c r="AK123" i="20"/>
  <c r="AK124" i="20"/>
  <c r="AK126" i="20"/>
  <c r="AK127" i="20"/>
  <c r="AK117" i="20"/>
  <c r="AK118" i="20"/>
  <c r="AK119" i="20"/>
  <c r="AK94" i="20"/>
  <c r="AK95" i="20"/>
  <c r="AK96" i="20"/>
  <c r="AK97" i="20"/>
  <c r="AK98" i="20"/>
  <c r="AK99" i="20"/>
  <c r="AK103" i="20"/>
  <c r="AK104" i="20"/>
  <c r="AK105" i="20"/>
  <c r="AK106" i="20"/>
  <c r="AK107" i="20"/>
  <c r="AK108" i="20"/>
  <c r="AK109" i="20"/>
  <c r="AK110" i="20"/>
  <c r="AK111" i="20"/>
  <c r="AK112" i="20"/>
  <c r="AK113" i="20"/>
  <c r="AK114" i="20"/>
  <c r="AK86" i="20"/>
  <c r="AK87" i="20"/>
  <c r="AK88" i="20"/>
  <c r="AK89" i="20"/>
  <c r="AK78" i="20"/>
  <c r="AK79" i="20"/>
  <c r="AK80" i="20"/>
  <c r="AK81" i="20"/>
  <c r="AK82" i="20"/>
  <c r="AK83" i="20"/>
  <c r="AK52" i="20"/>
  <c r="AK53" i="20"/>
  <c r="AK54" i="20"/>
  <c r="AK55" i="20"/>
  <c r="AK56" i="20"/>
  <c r="AK57" i="20"/>
  <c r="AK58" i="20"/>
  <c r="AK59" i="20"/>
  <c r="AK60" i="20"/>
  <c r="AK61" i="20"/>
  <c r="AK62" i="20"/>
  <c r="AK63" i="20"/>
  <c r="AK64" i="20"/>
  <c r="AK65" i="20"/>
  <c r="AK66" i="20"/>
  <c r="AK67" i="20"/>
  <c r="AK68" i="20"/>
  <c r="AK69" i="20"/>
  <c r="AK37" i="20"/>
  <c r="AK38" i="20"/>
  <c r="AK39" i="20"/>
  <c r="AK42" i="20"/>
  <c r="AK43" i="20"/>
  <c r="AK44" i="20"/>
  <c r="AK45" i="20"/>
  <c r="AK46" i="20"/>
  <c r="AK47" i="20"/>
  <c r="AK48" i="20"/>
  <c r="AK49" i="20"/>
  <c r="AK16" i="20"/>
  <c r="AK17" i="20"/>
  <c r="AK19" i="20"/>
  <c r="AK20" i="20"/>
  <c r="AK22" i="20"/>
  <c r="AK23" i="20"/>
  <c r="AK24" i="20"/>
  <c r="AK25" i="20"/>
  <c r="AK26" i="20"/>
  <c r="AK29" i="20"/>
  <c r="AK30" i="20"/>
  <c r="R15" i="20"/>
  <c r="R14" i="20" s="1"/>
  <c r="S15" i="20"/>
  <c r="S14" i="20" s="1"/>
  <c r="T15" i="20"/>
  <c r="T14" i="20" s="1"/>
  <c r="X15" i="20"/>
  <c r="X14" i="20" s="1"/>
  <c r="Y15" i="20"/>
  <c r="Y14" i="20" s="1"/>
  <c r="R50" i="20"/>
  <c r="S50" i="20"/>
  <c r="T50" i="20"/>
  <c r="V50" i="20"/>
  <c r="W50" i="20"/>
  <c r="X50" i="20"/>
  <c r="Y50" i="20"/>
  <c r="Z50" i="20"/>
  <c r="Q77" i="20"/>
  <c r="Q76" i="20" s="1"/>
  <c r="R77" i="20"/>
  <c r="R76" i="20" s="1"/>
  <c r="S77" i="20"/>
  <c r="S76" i="20" s="1"/>
  <c r="T77" i="20"/>
  <c r="T76" i="20" s="1"/>
  <c r="W77" i="20"/>
  <c r="W76" i="20" s="1"/>
  <c r="X77" i="20"/>
  <c r="X76" i="20" s="1"/>
  <c r="Y77" i="20"/>
  <c r="Y76" i="20" s="1"/>
  <c r="Q85" i="20"/>
  <c r="Q84" i="20" s="1"/>
  <c r="R85" i="20"/>
  <c r="R84" i="20" s="1"/>
  <c r="S85" i="20"/>
  <c r="S84" i="20" s="1"/>
  <c r="T85" i="20"/>
  <c r="T84" i="20" s="1"/>
  <c r="V85" i="20"/>
  <c r="V84" i="20" s="1"/>
  <c r="W85" i="20"/>
  <c r="W84" i="20" s="1"/>
  <c r="X85" i="20"/>
  <c r="X84" i="20" s="1"/>
  <c r="Y85" i="20"/>
  <c r="Y84" i="20" s="1"/>
  <c r="Z85" i="20"/>
  <c r="Z84" i="20" s="1"/>
  <c r="Q93" i="20"/>
  <c r="Q92" i="20" s="1"/>
  <c r="R93" i="20"/>
  <c r="R92" i="20" s="1"/>
  <c r="S93" i="20"/>
  <c r="S92" i="20" s="1"/>
  <c r="T93" i="20"/>
  <c r="T92" i="20" s="1"/>
  <c r="V93" i="20"/>
  <c r="V92" i="20" s="1"/>
  <c r="W93" i="20"/>
  <c r="W92" i="20" s="1"/>
  <c r="X93" i="20"/>
  <c r="X92" i="20" s="1"/>
  <c r="Y93" i="20"/>
  <c r="Y92" i="20" s="1"/>
  <c r="Z93" i="20"/>
  <c r="Z92" i="20" s="1"/>
  <c r="Q116" i="20"/>
  <c r="Q115" i="20" s="1"/>
  <c r="R116" i="20"/>
  <c r="R115" i="20" s="1"/>
  <c r="S116" i="20"/>
  <c r="S115" i="20" s="1"/>
  <c r="T116" i="20"/>
  <c r="T115" i="20" s="1"/>
  <c r="V116" i="20"/>
  <c r="V115" i="20" s="1"/>
  <c r="W116" i="20"/>
  <c r="W115" i="20" s="1"/>
  <c r="X116" i="20"/>
  <c r="X115" i="20" s="1"/>
  <c r="Y116" i="20"/>
  <c r="Y115" i="20" s="1"/>
  <c r="Z116" i="20"/>
  <c r="Z115" i="20" s="1"/>
  <c r="Q122" i="20"/>
  <c r="Q121" i="20" s="1"/>
  <c r="R122" i="20"/>
  <c r="R121" i="20" s="1"/>
  <c r="S122" i="20"/>
  <c r="S121" i="20" s="1"/>
  <c r="T122" i="20"/>
  <c r="T121" i="20" s="1"/>
  <c r="V122" i="20"/>
  <c r="V121" i="20" s="1"/>
  <c r="W122" i="20"/>
  <c r="W121" i="20" s="1"/>
  <c r="X122" i="20"/>
  <c r="X121" i="20" s="1"/>
  <c r="Y122" i="20"/>
  <c r="Y121" i="20" s="1"/>
  <c r="Z122" i="20"/>
  <c r="Z121" i="20" s="1"/>
  <c r="U127" i="20"/>
  <c r="AF127" i="20" s="1"/>
  <c r="U126" i="20"/>
  <c r="U124" i="20"/>
  <c r="U123" i="20"/>
  <c r="AF123" i="20" s="1"/>
  <c r="U119" i="20"/>
  <c r="U118" i="20"/>
  <c r="AF118" i="20" s="1"/>
  <c r="U117" i="20"/>
  <c r="AF117" i="20" s="1"/>
  <c r="U114" i="20"/>
  <c r="AF114" i="20" s="1"/>
  <c r="U113" i="20"/>
  <c r="AF113" i="20" s="1"/>
  <c r="U112" i="20"/>
  <c r="AF112" i="20" s="1"/>
  <c r="U111" i="20"/>
  <c r="AF111" i="20" s="1"/>
  <c r="U110" i="20"/>
  <c r="AF110" i="20" s="1"/>
  <c r="U109" i="20"/>
  <c r="AF109" i="20" s="1"/>
  <c r="U108" i="20"/>
  <c r="U107" i="20"/>
  <c r="AF107" i="20" s="1"/>
  <c r="U106" i="20"/>
  <c r="AF106" i="20" s="1"/>
  <c r="U105" i="20"/>
  <c r="AF105" i="20" s="1"/>
  <c r="U104" i="20"/>
  <c r="U103" i="20"/>
  <c r="AF103" i="20" s="1"/>
  <c r="U99" i="20"/>
  <c r="AF99" i="20" s="1"/>
  <c r="U98" i="20"/>
  <c r="AF98" i="20" s="1"/>
  <c r="U97" i="20"/>
  <c r="AF97" i="20"/>
  <c r="U96" i="20"/>
  <c r="AF96" i="20" s="1"/>
  <c r="U95" i="20"/>
  <c r="AF95" i="20" s="1"/>
  <c r="U94" i="20"/>
  <c r="AF94" i="20"/>
  <c r="AL94" i="20" s="1"/>
  <c r="U91" i="20"/>
  <c r="U89" i="20"/>
  <c r="AF89" i="20" s="1"/>
  <c r="U88" i="20"/>
  <c r="AF88" i="20"/>
  <c r="U87" i="20"/>
  <c r="AF87" i="20" s="1"/>
  <c r="U86" i="20"/>
  <c r="AF86" i="20" s="1"/>
  <c r="U83" i="20"/>
  <c r="AF83" i="20" s="1"/>
  <c r="U82" i="20"/>
  <c r="AF82" i="20" s="1"/>
  <c r="AL82" i="20" s="1"/>
  <c r="U81" i="20"/>
  <c r="AF81" i="20" s="1"/>
  <c r="U79" i="20"/>
  <c r="AF79" i="20" s="1"/>
  <c r="U78" i="20"/>
  <c r="AF78" i="20" s="1"/>
  <c r="U69" i="20"/>
  <c r="AF69" i="20" s="1"/>
  <c r="U68" i="20"/>
  <c r="AF68" i="20" s="1"/>
  <c r="U67" i="20"/>
  <c r="AF67" i="20" s="1"/>
  <c r="U66" i="20"/>
  <c r="AF66" i="20" s="1"/>
  <c r="U65" i="20"/>
  <c r="AF65" i="20" s="1"/>
  <c r="U64" i="20"/>
  <c r="AF64" i="20" s="1"/>
  <c r="U63" i="20"/>
  <c r="U62" i="20"/>
  <c r="AF62" i="20" s="1"/>
  <c r="U61" i="20"/>
  <c r="AF61" i="20" s="1"/>
  <c r="AL61" i="20" s="1"/>
  <c r="U60" i="20"/>
  <c r="AF60" i="20" s="1"/>
  <c r="U59" i="20"/>
  <c r="AF59" i="20" s="1"/>
  <c r="U58" i="20"/>
  <c r="AF58" i="20" s="1"/>
  <c r="U57" i="20"/>
  <c r="AF57" i="20" s="1"/>
  <c r="U56" i="20"/>
  <c r="AF56" i="20" s="1"/>
  <c r="U55" i="20"/>
  <c r="AF55" i="20" s="1"/>
  <c r="U54" i="20"/>
  <c r="AF54" i="20" s="1"/>
  <c r="U53" i="20"/>
  <c r="AF53" i="20" s="1"/>
  <c r="U52" i="20"/>
  <c r="AF52" i="20" s="1"/>
  <c r="U17" i="20"/>
  <c r="AF17" i="20" s="1"/>
  <c r="U19" i="20"/>
  <c r="AF19" i="20" s="1"/>
  <c r="U16" i="20"/>
  <c r="AF16" i="20" s="1"/>
  <c r="E17" i="12"/>
  <c r="E15" i="12" s="1"/>
  <c r="E14" i="12" s="1"/>
  <c r="E18" i="12" s="1"/>
  <c r="D23" i="12"/>
  <c r="D21" i="12" s="1"/>
  <c r="AF120" i="20"/>
  <c r="P116" i="20"/>
  <c r="P115" i="20" s="1"/>
  <c r="AK116" i="20"/>
  <c r="AK115" i="20" s="1"/>
  <c r="AA101" i="20"/>
  <c r="O84" i="8"/>
  <c r="E23" i="12"/>
  <c r="E21" i="12" s="1"/>
  <c r="E20" i="12" s="1"/>
  <c r="E24" i="12" s="1"/>
  <c r="P87" i="8"/>
  <c r="P86" i="8" s="1"/>
  <c r="O75" i="8"/>
  <c r="AA27" i="20"/>
  <c r="AI36" i="20"/>
  <c r="AI35" i="20" s="1"/>
  <c r="P55" i="8"/>
  <c r="P54" i="8" s="1"/>
  <c r="AF80" i="20"/>
  <c r="AA23" i="20"/>
  <c r="AA87" i="20"/>
  <c r="P122" i="20"/>
  <c r="P121" i="20" s="1"/>
  <c r="AF37" i="20"/>
  <c r="O36" i="8"/>
  <c r="O73" i="8"/>
  <c r="AL52" i="20" l="1"/>
  <c r="AH77" i="20"/>
  <c r="AH76" i="20" s="1"/>
  <c r="AL69" i="20"/>
  <c r="AL102" i="20"/>
  <c r="F17" i="12"/>
  <c r="F15" i="12" s="1"/>
  <c r="F14" i="12" s="1"/>
  <c r="AL41" i="20"/>
  <c r="AL57" i="20"/>
  <c r="O96" i="8"/>
  <c r="AL22" i="20"/>
  <c r="P36" i="20"/>
  <c r="P35" i="20" s="1"/>
  <c r="P98" i="8"/>
  <c r="P97" i="8" s="1"/>
  <c r="AL25" i="20"/>
  <c r="C22" i="12"/>
  <c r="C14" i="12"/>
  <c r="AL64" i="20"/>
  <c r="P85" i="20"/>
  <c r="P84" i="20" s="1"/>
  <c r="AL33" i="20"/>
  <c r="AE122" i="20"/>
  <c r="AE121" i="20" s="1"/>
  <c r="AD116" i="20"/>
  <c r="AD115" i="20" s="1"/>
  <c r="O25" i="8"/>
  <c r="O27" i="8"/>
  <c r="O69" i="8"/>
  <c r="O35" i="8"/>
  <c r="O23" i="8"/>
  <c r="O24" i="8"/>
  <c r="O32" i="8"/>
  <c r="O63" i="8"/>
  <c r="O81" i="8"/>
  <c r="O31" i="8"/>
  <c r="AL24" i="20"/>
  <c r="AA15" i="20"/>
  <c r="Q34" i="8"/>
  <c r="Q33" i="8" s="1"/>
  <c r="AG116" i="20"/>
  <c r="AG115" i="20" s="1"/>
  <c r="P93" i="20"/>
  <c r="P92" i="20" s="1"/>
  <c r="U116" i="20"/>
  <c r="U115" i="20" s="1"/>
  <c r="AL17" i="20"/>
  <c r="AL112" i="20"/>
  <c r="AL118" i="20"/>
  <c r="AL21" i="20"/>
  <c r="O65" i="8"/>
  <c r="O66" i="8"/>
  <c r="O67" i="8"/>
  <c r="O68" i="8"/>
  <c r="AI85" i="20"/>
  <c r="AI84" i="20" s="1"/>
  <c r="AH85" i="20"/>
  <c r="AH84" i="20" s="1"/>
  <c r="AD85" i="20"/>
  <c r="AD84" i="20" s="1"/>
  <c r="AE116" i="20"/>
  <c r="AE115" i="20" s="1"/>
  <c r="AC77" i="20"/>
  <c r="AC76" i="20" s="1"/>
  <c r="AC85" i="20"/>
  <c r="AC84" i="20" s="1"/>
  <c r="AC116" i="20"/>
  <c r="AC115" i="20" s="1"/>
  <c r="D18" i="12"/>
  <c r="AL31" i="20"/>
  <c r="K34" i="8"/>
  <c r="K33" i="8" s="1"/>
  <c r="AL127" i="20"/>
  <c r="AL19" i="20"/>
  <c r="U85" i="20"/>
  <c r="U84" i="20" s="1"/>
  <c r="AD15" i="20"/>
  <c r="AD14" i="20" s="1"/>
  <c r="AL16" i="20"/>
  <c r="AI122" i="20"/>
  <c r="AI121" i="20" s="1"/>
  <c r="AF124" i="20"/>
  <c r="AF15" i="20"/>
  <c r="AL26" i="20"/>
  <c r="AI116" i="20"/>
  <c r="AI115" i="20" s="1"/>
  <c r="AA116" i="20"/>
  <c r="AA115" i="20" s="1"/>
  <c r="O43" i="8"/>
  <c r="O28" i="8"/>
  <c r="AF108" i="20"/>
  <c r="AC122" i="20"/>
  <c r="AC121" i="20" s="1"/>
  <c r="U122" i="20"/>
  <c r="U121" i="20" s="1"/>
  <c r="O77" i="8"/>
  <c r="O78" i="8"/>
  <c r="O79" i="8"/>
  <c r="O80" i="8"/>
  <c r="AL20" i="20"/>
  <c r="AL101" i="20"/>
  <c r="N100" i="8"/>
  <c r="O26" i="8"/>
  <c r="O40" i="8"/>
  <c r="O50" i="8"/>
  <c r="O51" i="8"/>
  <c r="O52" i="8"/>
  <c r="O82" i="8"/>
  <c r="O83" i="8"/>
  <c r="O91" i="8"/>
  <c r="O87" i="8" s="1"/>
  <c r="O86" i="8" s="1"/>
  <c r="O94" i="8"/>
  <c r="O93" i="8" s="1"/>
  <c r="O92" i="8" s="1"/>
  <c r="O95" i="8"/>
  <c r="R128" i="20"/>
  <c r="AL117" i="20"/>
  <c r="Z128" i="20"/>
  <c r="U93" i="20"/>
  <c r="U92" i="20" s="1"/>
  <c r="AF75" i="20"/>
  <c r="AF63" i="20"/>
  <c r="U51" i="20"/>
  <c r="U50" i="20" s="1"/>
  <c r="AA55" i="20"/>
  <c r="P51" i="20"/>
  <c r="P50" i="20" s="1"/>
  <c r="AL39" i="20"/>
  <c r="AL34" i="20"/>
  <c r="AK51" i="20"/>
  <c r="AI51" i="20"/>
  <c r="AI50" i="20" s="1"/>
  <c r="AI77" i="20"/>
  <c r="AI76" i="20" s="1"/>
  <c r="AI93" i="20"/>
  <c r="AI92" i="20" s="1"/>
  <c r="AH36" i="20"/>
  <c r="AH35" i="20" s="1"/>
  <c r="AH51" i="20"/>
  <c r="AH50" i="20" s="1"/>
  <c r="AH93" i="20"/>
  <c r="AH92" i="20" s="1"/>
  <c r="AG15" i="20"/>
  <c r="AG14" i="20" s="1"/>
  <c r="AG36" i="20"/>
  <c r="AG35" i="20" s="1"/>
  <c r="AG51" i="20"/>
  <c r="AG50" i="20" s="1"/>
  <c r="AG85" i="20"/>
  <c r="AG84" i="20" s="1"/>
  <c r="AG93" i="20"/>
  <c r="AG92" i="20" s="1"/>
  <c r="AE36" i="20"/>
  <c r="AE35" i="20" s="1"/>
  <c r="AE51" i="20"/>
  <c r="AE77" i="20"/>
  <c r="AE76" i="20" s="1"/>
  <c r="AE85" i="20"/>
  <c r="AE84" i="20" s="1"/>
  <c r="AD77" i="20"/>
  <c r="AD76" i="20" s="1"/>
  <c r="AD93" i="20"/>
  <c r="AD92" i="20" s="1"/>
  <c r="AD122" i="20"/>
  <c r="AD121" i="20" s="1"/>
  <c r="AC93" i="20"/>
  <c r="AC92" i="20" s="1"/>
  <c r="AB51" i="20"/>
  <c r="AB77" i="20"/>
  <c r="AB76" i="20" s="1"/>
  <c r="AB85" i="20"/>
  <c r="AB84" i="20" s="1"/>
  <c r="AB36" i="20"/>
  <c r="AB35" i="20" s="1"/>
  <c r="AA51" i="20"/>
  <c r="AL47" i="20"/>
  <c r="AL87" i="20"/>
  <c r="AK77" i="20"/>
  <c r="AK76" i="20" s="1"/>
  <c r="AK85" i="20"/>
  <c r="AK84" i="20" s="1"/>
  <c r="AK93" i="20"/>
  <c r="AK92" i="20" s="1"/>
  <c r="AK122" i="20"/>
  <c r="AK121" i="20" s="1"/>
  <c r="AJ51" i="20"/>
  <c r="AJ50" i="20" s="1"/>
  <c r="AJ77" i="20"/>
  <c r="AJ76" i="20" s="1"/>
  <c r="AJ85" i="20"/>
  <c r="AJ84" i="20" s="1"/>
  <c r="AJ93" i="20"/>
  <c r="AJ92" i="20" s="1"/>
  <c r="AJ116" i="20"/>
  <c r="AJ115" i="20" s="1"/>
  <c r="AH122" i="20"/>
  <c r="AH121" i="20" s="1"/>
  <c r="AD51" i="20"/>
  <c r="AD50" i="20" s="1"/>
  <c r="AC51" i="20"/>
  <c r="AC50" i="20" s="1"/>
  <c r="O18" i="8"/>
  <c r="O19" i="8"/>
  <c r="AL123" i="20"/>
  <c r="AA122" i="20"/>
  <c r="AL97" i="20"/>
  <c r="AL103" i="20"/>
  <c r="AG77" i="20"/>
  <c r="AG76" i="20" s="1"/>
  <c r="AL83" i="20"/>
  <c r="AA14" i="20"/>
  <c r="AL111" i="20"/>
  <c r="AI15" i="20"/>
  <c r="AI14" i="20" s="1"/>
  <c r="AH116" i="20"/>
  <c r="AH115" i="20" s="1"/>
  <c r="AL59" i="20"/>
  <c r="AL98" i="20"/>
  <c r="AF119" i="20"/>
  <c r="L100" i="8"/>
  <c r="AL78" i="20"/>
  <c r="AL28" i="20"/>
  <c r="AF14" i="20"/>
  <c r="AF77" i="20"/>
  <c r="AL80" i="20"/>
  <c r="AL37" i="20"/>
  <c r="AL23" i="20"/>
  <c r="U36" i="20"/>
  <c r="U35" i="20" s="1"/>
  <c r="U15" i="20"/>
  <c r="U14" i="20" s="1"/>
  <c r="AL96" i="20"/>
  <c r="C23" i="12"/>
  <c r="O49" i="8"/>
  <c r="AL67" i="20"/>
  <c r="AL27" i="20"/>
  <c r="AL40" i="20"/>
  <c r="AC15" i="20"/>
  <c r="AC14" i="20" s="1"/>
  <c r="AB15" i="20"/>
  <c r="AB14" i="20" s="1"/>
  <c r="AD36" i="20"/>
  <c r="AD35" i="20" s="1"/>
  <c r="AF104" i="20"/>
  <c r="AL104" i="20" s="1"/>
  <c r="AH15" i="20"/>
  <c r="AH14" i="20" s="1"/>
  <c r="AL88" i="20"/>
  <c r="AA81" i="20"/>
  <c r="P77" i="20"/>
  <c r="P76" i="20" s="1"/>
  <c r="AA49" i="20"/>
  <c r="AL45" i="20"/>
  <c r="AA42" i="20"/>
  <c r="M33" i="8"/>
  <c r="M100" i="8"/>
  <c r="AA85" i="20"/>
  <c r="AF36" i="20"/>
  <c r="AL99" i="20"/>
  <c r="AL62" i="20"/>
  <c r="AJ122" i="20"/>
  <c r="AJ121" i="20" s="1"/>
  <c r="P15" i="8"/>
  <c r="P14" i="8" s="1"/>
  <c r="AK15" i="20"/>
  <c r="AK14" i="20" s="1"/>
  <c r="AL43" i="20"/>
  <c r="P15" i="20"/>
  <c r="P14" i="20" s="1"/>
  <c r="AL30" i="20"/>
  <c r="AL125" i="20"/>
  <c r="AB116" i="20"/>
  <c r="AB115" i="20" s="1"/>
  <c r="U77" i="20"/>
  <c r="U76" i="20" s="1"/>
  <c r="AL110" i="20"/>
  <c r="AL114" i="20"/>
  <c r="AF126" i="20"/>
  <c r="W128" i="20"/>
  <c r="AK36" i="20"/>
  <c r="AK35" i="20" s="1"/>
  <c r="AB93" i="20"/>
  <c r="AB92" i="20" s="1"/>
  <c r="AB122" i="20"/>
  <c r="AB121" i="20" s="1"/>
  <c r="AL106" i="20"/>
  <c r="Q15" i="8"/>
  <c r="Q14" i="8" s="1"/>
  <c r="O17" i="8"/>
  <c r="AF91" i="20"/>
  <c r="AF85" i="20" s="1"/>
  <c r="AJ36" i="20"/>
  <c r="AJ35" i="20" s="1"/>
  <c r="AG122" i="20"/>
  <c r="AG121" i="20" s="1"/>
  <c r="AA77" i="20"/>
  <c r="O61" i="8"/>
  <c r="O64" i="8"/>
  <c r="O72" i="8"/>
  <c r="P71" i="8"/>
  <c r="P70" i="8" s="1"/>
  <c r="O74" i="8"/>
  <c r="Q87" i="8"/>
  <c r="AL107" i="20"/>
  <c r="AA105" i="20"/>
  <c r="K15" i="8"/>
  <c r="K14" i="8" s="1"/>
  <c r="AE50" i="20"/>
  <c r="AE93" i="20"/>
  <c r="AE92" i="20" s="1"/>
  <c r="AC36" i="20"/>
  <c r="AC35" i="20" s="1"/>
  <c r="AB50" i="20"/>
  <c r="R15" i="8"/>
  <c r="R14" i="8" s="1"/>
  <c r="AL120" i="20"/>
  <c r="Y128" i="20"/>
  <c r="T128" i="20"/>
  <c r="AK50" i="20"/>
  <c r="AJ15" i="20"/>
  <c r="AJ14" i="20" s="1"/>
  <c r="AE15" i="20"/>
  <c r="AE14" i="20" s="1"/>
  <c r="R34" i="8"/>
  <c r="R33" i="8" s="1"/>
  <c r="O57" i="8"/>
  <c r="O58" i="8"/>
  <c r="R87" i="8"/>
  <c r="R86" i="8" s="1"/>
  <c r="AF76" i="20"/>
  <c r="C18" i="12"/>
  <c r="D20" i="12"/>
  <c r="C21" i="12"/>
  <c r="AL54" i="20"/>
  <c r="AL56" i="20"/>
  <c r="AL60" i="20"/>
  <c r="AL63" i="20"/>
  <c r="AL66" i="20"/>
  <c r="AL81" i="20"/>
  <c r="AL86" i="20"/>
  <c r="AF93" i="20"/>
  <c r="AL95" i="20"/>
  <c r="AL109" i="20"/>
  <c r="AL113" i="20"/>
  <c r="X128" i="20"/>
  <c r="V128" i="20"/>
  <c r="S128" i="20"/>
  <c r="Q128" i="20"/>
  <c r="AL53" i="20"/>
  <c r="AL65" i="20"/>
  <c r="AL68" i="20"/>
  <c r="AL89" i="20"/>
  <c r="AL105" i="20"/>
  <c r="F23" i="12"/>
  <c r="F21" i="12" s="1"/>
  <c r="F20" i="12" s="1"/>
  <c r="AL79" i="20"/>
  <c r="C17" i="12"/>
  <c r="C15" i="12" s="1"/>
  <c r="AL58" i="20"/>
  <c r="AC128" i="20" l="1"/>
  <c r="AL75" i="20"/>
  <c r="AG128" i="20"/>
  <c r="AK128" i="20"/>
  <c r="O34" i="8"/>
  <c r="O33" i="8" s="1"/>
  <c r="O15" i="8"/>
  <c r="O14" i="8" s="1"/>
  <c r="AI128" i="20"/>
  <c r="O48" i="8"/>
  <c r="O47" i="8" s="1"/>
  <c r="AL108" i="20"/>
  <c r="AL124" i="20"/>
  <c r="O71" i="8"/>
  <c r="O70" i="8" s="1"/>
  <c r="AF51" i="20"/>
  <c r="AL55" i="20"/>
  <c r="AL51" i="20" s="1"/>
  <c r="AL50" i="20" s="1"/>
  <c r="P128" i="20"/>
  <c r="AD128" i="20"/>
  <c r="AH128" i="20"/>
  <c r="O55" i="8"/>
  <c r="AE128" i="20"/>
  <c r="Q86" i="8"/>
  <c r="Q100" i="8"/>
  <c r="AL91" i="20"/>
  <c r="AL85" i="20" s="1"/>
  <c r="AL84" i="20" s="1"/>
  <c r="R100" i="8"/>
  <c r="K100" i="8"/>
  <c r="AA121" i="20"/>
  <c r="AA76" i="20"/>
  <c r="AB128" i="20"/>
  <c r="AL49" i="20"/>
  <c r="AL15" i="20"/>
  <c r="AL14" i="20" s="1"/>
  <c r="AA50" i="20"/>
  <c r="AJ128" i="20"/>
  <c r="AF35" i="20"/>
  <c r="U128" i="20"/>
  <c r="AA93" i="20"/>
  <c r="AL119" i="20"/>
  <c r="AF116" i="20"/>
  <c r="AL126" i="20"/>
  <c r="AF122" i="20"/>
  <c r="AA84" i="20"/>
  <c r="AL42" i="20"/>
  <c r="AA36" i="20"/>
  <c r="P100" i="8"/>
  <c r="F24" i="12"/>
  <c r="F18" i="12"/>
  <c r="AL77" i="20"/>
  <c r="AL76" i="20" s="1"/>
  <c r="AL93" i="20"/>
  <c r="AL92" i="20" s="1"/>
  <c r="AF92" i="20"/>
  <c r="AF84" i="20"/>
  <c r="D24" i="12"/>
  <c r="C24" i="12" s="1"/>
  <c r="C20" i="12"/>
  <c r="O100" i="8" l="1"/>
  <c r="AF50" i="20"/>
  <c r="O54" i="8"/>
  <c r="AF115" i="20"/>
  <c r="AA92" i="20"/>
  <c r="AL36" i="20"/>
  <c r="AL35" i="20" s="1"/>
  <c r="AF121" i="20"/>
  <c r="AA35" i="20"/>
  <c r="AL122" i="20"/>
  <c r="AL121" i="20" s="1"/>
  <c r="AL116" i="20"/>
  <c r="AL115" i="20" s="1"/>
  <c r="AL128" i="20" l="1"/>
  <c r="AF128" i="20"/>
  <c r="AA128" i="20"/>
</calcChain>
</file>

<file path=xl/sharedStrings.xml><?xml version="1.0" encoding="utf-8"?>
<sst xmlns="http://schemas.openxmlformats.org/spreadsheetml/2006/main" count="1001" uniqueCount="427">
  <si>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</si>
  <si>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</si>
  <si>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</si>
  <si>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</si>
  <si>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</si>
  <si>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0813035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</si>
  <si>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</si>
  <si>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</si>
  <si>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</si>
  <si>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</si>
  <si>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</si>
  <si>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</si>
  <si>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</si>
  <si>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</si>
  <si>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</si>
  <si>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</si>
  <si>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</si>
  <si>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0813190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</si>
  <si>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</si>
  <si>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</si>
  <si>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</si>
  <si>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</si>
  <si>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</si>
  <si>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</si>
  <si>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</si>
  <si>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</si>
  <si>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</si>
  <si>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</si>
  <si>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</si>
  <si>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</si>
  <si>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</si>
  <si>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</si>
  <si>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</si>
  <si>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</si>
  <si>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</si>
  <si>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</si>
  <si>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1216072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</si>
  <si>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</si>
  <si>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</si>
  <si>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1217350</t>
  </si>
  <si>
    <t>1217670</t>
  </si>
  <si>
    <t>1218312</t>
  </si>
  <si>
    <t>8312</t>
  </si>
  <si>
    <t>1218110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</si>
  <si>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</si>
  <si>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</si>
  <si>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</si>
  <si>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</si>
  <si>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</si>
  <si>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</si>
  <si>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</si>
  <si>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</si>
  <si>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2717610</t>
  </si>
  <si>
    <t>7610</t>
  </si>
  <si>
    <t>3710160</t>
  </si>
  <si>
    <t>3718700</t>
  </si>
  <si>
    <t>8700</t>
  </si>
  <si>
    <t>3719710</t>
  </si>
  <si>
    <t>9710</t>
  </si>
  <si>
    <t>3719770</t>
  </si>
  <si>
    <t>9770</t>
  </si>
  <si>
    <t>Інші субвенції з місцевого бюджету.</t>
  </si>
  <si>
    <t>2111</t>
  </si>
  <si>
    <t>Програма запровадження в навчальних закладах міста системи роздільного збирання твердих побутових відходів на 2016 - 2020 роки</t>
  </si>
  <si>
    <t xml:space="preserve">Міська програма розвитку патріотичного виховання школярів  міста Глухова на 2012-2020 роки </t>
  </si>
  <si>
    <t>Комплексна міська цільова програма для пільгових категорій населення міста Глухова на 2016-2019 роки</t>
  </si>
  <si>
    <t>Програма поводження з безпритульними тваринами в м. Глухові в м. Глухів на 2016-2020 р.</t>
  </si>
  <si>
    <t>3180</t>
  </si>
  <si>
    <t>3190</t>
  </si>
  <si>
    <t xml:space="preserve">Управління житлово-комунального господарства та містобудування міської ради </t>
  </si>
  <si>
    <t>Внески до статутного капіталу суб"єктів господарювання.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</si>
  <si>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</si>
  <si>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</si>
  <si>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</si>
  <si>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</si>
  <si>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Сприяння розвитку малого та середнього підприємництва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</si>
  <si>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</si>
  <si>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</si>
  <si>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</si>
  <si>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</si>
  <si>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</si>
  <si>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</si>
  <si>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</si>
  <si>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</si>
  <si>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</si>
  <si>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</si>
  <si>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</si>
  <si>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</si>
  <si>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</si>
  <si>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</si>
  <si>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t>0411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</si>
  <si>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</si>
  <si>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</si>
  <si>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</si>
  <si>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Резервний фонд</t>
  </si>
  <si>
    <t>0990</t>
  </si>
  <si>
    <t>0731</t>
  </si>
  <si>
    <t>0726</t>
  </si>
  <si>
    <t>0763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</si>
  <si>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</si>
  <si>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</si>
  <si>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</si>
  <si>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</si>
  <si>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</si>
  <si>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</si>
  <si>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</si>
  <si>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</si>
  <si>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</si>
  <si>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</si>
  <si>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</si>
  <si>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</si>
  <si>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</si>
  <si>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</si>
  <si>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</si>
  <si>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</si>
  <si>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</si>
  <si>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</si>
  <si>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</si>
  <si>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</si>
  <si>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</si>
  <si>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</si>
  <si>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</si>
  <si>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</si>
  <si>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</si>
  <si>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</si>
  <si>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</si>
  <si>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</si>
  <si>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</si>
  <si>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</si>
  <si>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</si>
  <si>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</si>
  <si>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</si>
  <si>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</si>
  <si>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</si>
  <si>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</si>
  <si>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1113140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</si>
  <si>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</si>
  <si>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</si>
  <si>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</si>
  <si>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</si>
  <si>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</si>
  <si>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Забезпечення обробки інформації з нарахування та виплати допомог і компенсацій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</si>
  <si>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</si>
  <si>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</si>
  <si>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</si>
  <si>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</si>
  <si>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Компенсаційні виплати на пільговий проїзд окремим категоріям громадян на залізничному транспорті</t>
  </si>
  <si>
    <t>3031</t>
  </si>
  <si>
    <t>3033</t>
  </si>
  <si>
    <t>3035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</si>
  <si>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</si>
  <si>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</si>
  <si>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</si>
  <si>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</si>
  <si>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</si>
  <si>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</si>
  <si>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Міська програма забезпечення організаційних загальноміських заходів та інших видатків міського бюджету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</si>
  <si>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</si>
  <si>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</si>
  <si>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</si>
  <si>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</si>
  <si>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</si>
  <si>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</si>
  <si>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</si>
  <si>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Програма "Дитячі меблі" на період до 2020 року</t>
  </si>
  <si>
    <t>0320</t>
  </si>
  <si>
    <t>0640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</si>
  <si>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</si>
  <si>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</si>
  <si>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</si>
  <si>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</si>
  <si>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</si>
  <si>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</si>
  <si>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</si>
  <si>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</si>
  <si>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</si>
  <si>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</si>
  <si>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</si>
  <si>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</si>
  <si>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2146</t>
  </si>
  <si>
    <t>Відшкодування вартості лікарських засобів для лікування окремих захворювань</t>
  </si>
  <si>
    <t>2144</t>
  </si>
  <si>
    <t>0117350</t>
  </si>
  <si>
    <t>7350</t>
  </si>
  <si>
    <t>Розроблення схем планування та забудови територій (містобудівної документації)</t>
  </si>
  <si>
    <t>0117670</t>
  </si>
  <si>
    <t>7670</t>
  </si>
  <si>
    <t>0611010</t>
  </si>
  <si>
    <t>Надання дошкільної освіти</t>
  </si>
  <si>
    <t>0611020</t>
  </si>
  <si>
    <t>0611090</t>
  </si>
  <si>
    <t>0611150</t>
  </si>
  <si>
    <t>1150</t>
  </si>
  <si>
    <t>0613140</t>
  </si>
  <si>
    <t>Організація та проведення громадських робіт</t>
  </si>
  <si>
    <t>1050</t>
  </si>
  <si>
    <t>Надання кредиту</t>
  </si>
  <si>
    <t>1218841</t>
  </si>
  <si>
    <t>06010000</t>
  </si>
  <si>
    <t>1217310</t>
  </si>
  <si>
    <t>7310</t>
  </si>
  <si>
    <t>Будівництво обєктів житлово-комунального господарства</t>
  </si>
  <si>
    <t>Забезпечення діяльності інших закладів у сфері освіти</t>
  </si>
  <si>
    <t>Інші програми та заходи у сфері освіти</t>
  </si>
  <si>
    <t>1161</t>
  </si>
  <si>
    <t>1162</t>
  </si>
  <si>
    <t>0611161</t>
  </si>
  <si>
    <t>0611162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</si>
  <si>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</si>
  <si>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</si>
  <si>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</si>
  <si>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</si>
  <si>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Встановлення телефонів особам з інвалідністю I і II груп</t>
  </si>
  <si>
    <t>0813171</t>
  </si>
  <si>
    <t>3171</t>
  </si>
  <si>
    <t>0813172</t>
  </si>
  <si>
    <t>3172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</si>
  <si>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</si>
  <si>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</si>
  <si>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</si>
  <si>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1213210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</si>
  <si>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захисту»;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</si>
  <si>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захисту»;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</si>
  <si>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інвалідами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захисту", та які потребують поліпшення житлових умов</t>
  </si>
  <si>
    <t>0813221</t>
  </si>
  <si>
    <t>3221</t>
  </si>
  <si>
    <t>0813222</t>
  </si>
  <si>
    <t>3222</t>
  </si>
  <si>
    <t>0813223</t>
  </si>
  <si>
    <t>3223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</si>
  <si>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</si>
  <si>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</si>
  <si>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</si>
  <si>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</si>
  <si>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</si>
  <si>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</si>
  <si>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</si>
  <si>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</si>
  <si>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</si>
  <si>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</si>
  <si>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</si>
  <si>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</si>
  <si>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</si>
  <si>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</si>
  <si>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</si>
  <si>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</si>
  <si>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</si>
  <si>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</si>
  <si>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</si>
  <si>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</si>
  <si>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</si>
  <si>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</si>
  <si>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</si>
  <si>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</si>
  <si>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на стадіон</t>
  </si>
  <si>
    <t xml:space="preserve">Інша діяльність, пов’язана з експлуатацією об’єктів житлово-комунального господарства </t>
  </si>
  <si>
    <t>6017</t>
  </si>
  <si>
    <t>1216017</t>
  </si>
  <si>
    <t>1216013</t>
  </si>
  <si>
    <t>6013</t>
  </si>
  <si>
    <t>Забезпечення діяльності водопровідно-каналізаційного господарства</t>
  </si>
  <si>
    <r>
      <t>Будівництво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інших об'єктів соціальної та виробничої інфраструктури комунальної власності</t>
    </r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</si>
  <si>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</si>
  <si>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</si>
  <si>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</si>
  <si>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</si>
  <si>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</si>
  <si>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</si>
  <si>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</si>
  <si>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</si>
  <si>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0211162</t>
  </si>
  <si>
    <t>0212010</t>
  </si>
  <si>
    <t>0212111</t>
  </si>
  <si>
    <t>0212146</t>
  </si>
  <si>
    <t>0212144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</si>
  <si>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</si>
  <si>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</si>
  <si>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</si>
  <si>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</si>
  <si>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</si>
  <si>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</si>
  <si>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</si>
  <si>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</si>
  <si>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0217361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</si>
  <si>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</si>
  <si>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</si>
  <si>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1217361</t>
  </si>
  <si>
    <t>0218230</t>
  </si>
  <si>
    <t>1216011</t>
  </si>
  <si>
    <t>6011</t>
  </si>
  <si>
    <t>Експлуатація та технічне обслуговування житлового фонду</t>
  </si>
  <si>
    <t>1216083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</si>
  <si>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</si>
  <si>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6083</t>
  </si>
  <si>
    <t>1216086</t>
  </si>
  <si>
    <t>6086</t>
  </si>
  <si>
    <t xml:space="preserve">Інша діяльність щодо забезпечення житлом громадян </t>
  </si>
  <si>
    <t>0218220</t>
  </si>
  <si>
    <t>8220</t>
  </si>
  <si>
    <t>Заходи та роботи з мобілізаційної  підготовки місцевого значення</t>
  </si>
  <si>
    <t>8821</t>
  </si>
  <si>
    <t>130- матрезерв, 19,4 - пости рятув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</si>
  <si>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</si>
  <si>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</si>
  <si>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</si>
  <si>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Додаток № 3</t>
  </si>
  <si>
    <t>до рішення міської ради</t>
  </si>
  <si>
    <t>Додаток № 7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</si>
  <si>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</si>
  <si>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</si>
  <si>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</si>
  <si>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</si>
  <si>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</si>
  <si>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</si>
  <si>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</si>
  <si>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</si>
  <si>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</si>
  <si>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</si>
  <si>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</si>
  <si>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</si>
  <si>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</si>
  <si>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забезпечення організаційних загальноміських заходів та інших видатків міського бюджету на 2016- 2020 роки</t>
  </si>
  <si>
    <t>Міська програма "Молодь Глухова на 2017-2020 р"</t>
  </si>
  <si>
    <t>Програма розвитку фізичної культури на 2017-2020 рр.</t>
  </si>
  <si>
    <t>Програма "Оздоровлення, відпочинку та зайнятості дітей і  учнівської молоді міста Глухова на 2019 р."</t>
  </si>
  <si>
    <t>заходи</t>
  </si>
  <si>
    <t>Надання пільг окремим категоріям громадян з послуг зв'язку</t>
  </si>
  <si>
    <t>1113210</t>
  </si>
  <si>
    <t>0813210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</si>
  <si>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</si>
  <si>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</si>
  <si>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 (включаючі співфінансування)</t>
  </si>
  <si>
    <t>у тому числі бюджет розвитку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</si>
  <si>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</si>
  <si>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№ 300 від 19.12.2017</t>
  </si>
  <si>
    <t>Міська комплексна програма "Освіта міста Глухова на 2018-2021р."</t>
  </si>
  <si>
    <t>0611170</t>
  </si>
  <si>
    <t>1170</t>
  </si>
  <si>
    <t>Забезпечення діяльності інклюзивно-ресурсних центрів</t>
  </si>
  <si>
    <t>Програма соціального захисту окремих категорій населення міста Глухова на 2019-2023 р.р</t>
  </si>
  <si>
    <t>№ 300 від 19.12.2015</t>
  </si>
  <si>
    <t>Міська програма молодіжного житлового кредитування на 2019-2020 роки</t>
  </si>
  <si>
    <t xml:space="preserve"> № 978 від 16.10.2015</t>
  </si>
  <si>
    <t>№ 978 від 16.10.2015</t>
  </si>
  <si>
    <t>№ 93 від 18.07.2016</t>
  </si>
  <si>
    <t>№ 976 від 16.10.2015</t>
  </si>
  <si>
    <t xml:space="preserve">№ 977 від 16.10.2015 </t>
  </si>
  <si>
    <t>18.04.2019  № 100</t>
  </si>
  <si>
    <t>№ 181 від 22.12.2016</t>
  </si>
  <si>
    <t>№ 180 від 22.12.2016</t>
  </si>
  <si>
    <t>№ 370 від 27.09.2019</t>
  </si>
  <si>
    <t>№ 88 від 24.05.2016</t>
  </si>
  <si>
    <t xml:space="preserve">Оборотно -касовий не показувати </t>
  </si>
  <si>
    <t>Фінансування  бюджету міста Глухова на 2020 рік</t>
  </si>
  <si>
    <t xml:space="preserve">       (код бюджету)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</si>
  <si>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м. Глухова  на 2020 рік</t>
    </r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</si>
  <si>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</si>
  <si>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</si>
  <si>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</si>
  <si>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</si>
  <si>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№ 370 від 27.09.2022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</si>
  <si>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</si>
  <si>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</si>
  <si>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</si>
  <si>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Програма поховання померлих одиноких громадян на 2019- 2023 роки</t>
  </si>
  <si>
    <t>№ 369 від 27.09.2019</t>
  </si>
  <si>
    <t>Здійсненн заходів із землеустрою</t>
  </si>
  <si>
    <t>Розподіл витрат міського бюджету на реалізацію міських програм у 2020 році</t>
  </si>
  <si>
    <t>1117330</t>
  </si>
  <si>
    <t xml:space="preserve"> № 377       від 18.10.2020</t>
  </si>
  <si>
    <r>
      <t>Будівництво</t>
    </r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інших об'єктів соціальної та виробничої інфраструктури комунальної власності</t>
    </r>
  </si>
  <si>
    <t>Надання загальної середньої освіти  закладами загальної середньої освіти (у тому числі з дошкільними підрозділами (відділеннями, групами))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</si>
  <si>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</si>
  <si>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</si>
  <si>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</si>
  <si>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</si>
  <si>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</si>
  <si>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</si>
  <si>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Комплексна міська цільова програма для пільгових категорій населення міста Глухова на 2020-2023 роки</t>
  </si>
  <si>
    <t>№ 392 від 23.12.2019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</si>
  <si>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</si>
  <si>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</si>
  <si>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</si>
  <si>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</si>
  <si>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</si>
  <si>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Затверджено</t>
  </si>
  <si>
    <t>Внесено зміни</t>
  </si>
  <si>
    <t>у тому числі  бюджет розвитку</t>
  </si>
  <si>
    <t>Затверджено з урахуванням змін</t>
  </si>
  <si>
    <t xml:space="preserve"> у тому числі бюджет розвитку</t>
  </si>
  <si>
    <t>На початок періоду</t>
  </si>
  <si>
    <t>"Про внесення змін до рішення Глухівської міської ради від 18.02.2020 № 400 "Про бюджет міста Глухова  на 2020 рік"</t>
  </si>
  <si>
    <t xml:space="preserve">Секретар міської ради </t>
  </si>
  <si>
    <t>Юрій БУРЛАКА</t>
  </si>
  <si>
    <t>Секретар міської ради</t>
  </si>
  <si>
    <t>№ 410  від 03.04.2020</t>
  </si>
  <si>
    <t>0218410</t>
  </si>
  <si>
    <t>8410</t>
  </si>
  <si>
    <t>Фінансова підтримка засобів масової інформації</t>
  </si>
  <si>
    <t>Прграма підтримки комунального підприємства "Глухівська студія місцевого млвлення "Радіо Глухів" на 2020 рік</t>
  </si>
  <si>
    <t>№ 412  від    22.04.2020 р.</t>
  </si>
  <si>
    <t>0617321</t>
  </si>
  <si>
    <t>1117325</t>
  </si>
  <si>
    <t>7321</t>
  </si>
  <si>
    <t>Будівництво освітніх установ та закладів</t>
  </si>
  <si>
    <t xml:space="preserve"> 0443</t>
  </si>
  <si>
    <t>Будівництво споруд, установ та закладів фізичної культури і спорту</t>
  </si>
  <si>
    <t>3718710</t>
  </si>
  <si>
    <t>8710</t>
  </si>
  <si>
    <t>Резервний фонд місцевого бюджету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</si>
  <si>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</si>
  <si>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</si>
  <si>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</si>
  <si>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</si>
  <si>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Програма "Правопорядок"</t>
  </si>
  <si>
    <t>№ 424 від 22.04.2020</t>
  </si>
  <si>
    <t xml:space="preserve"> № 377       від 18.10.2021</t>
  </si>
  <si>
    <t xml:space="preserve">В Итого цифра на 6 млн. меньше. Ошибка була. </t>
  </si>
  <si>
    <t>0210191</t>
  </si>
  <si>
    <t>0191</t>
  </si>
  <si>
    <t>Проведення місцевих виборів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</si>
  <si>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</si>
  <si>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</si>
  <si>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0218110</t>
  </si>
  <si>
    <t>№ 572</t>
  </si>
  <si>
    <t xml:space="preserve">від 30.10.2020 №  </t>
  </si>
  <si>
    <t>№  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</si>
</sst>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6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25"/>
      <color indexed="17"/>
      <name val="Times New Roman"/>
      <family val="1"/>
      <charset val="204"/>
    </font>
    <font>
      <sz val="25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25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2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24" fillId="0" borderId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8" borderId="0" applyNumberFormat="0" applyBorder="0" applyAlignment="0" applyProtection="0"/>
    <xf numFmtId="0" fontId="7" fillId="7" borderId="1" applyNumberFormat="0" applyAlignment="0" applyProtection="0"/>
    <xf numFmtId="0" fontId="8" fillId="22" borderId="2" applyNumberFormat="0" applyAlignment="0" applyProtection="0"/>
    <xf numFmtId="0" fontId="15" fillId="22" borderId="1" applyNumberFormat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7" fillId="0" borderId="0">
      <alignment vertical="top"/>
    </xf>
    <xf numFmtId="0" fontId="12" fillId="0" borderId="3" applyNumberFormat="0" applyFill="0" applyAlignment="0" applyProtection="0"/>
    <xf numFmtId="0" fontId="10" fillId="23" borderId="4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24" fillId="0" borderId="0"/>
    <xf numFmtId="0" fontId="24" fillId="0" borderId="0"/>
    <xf numFmtId="0" fontId="41" fillId="0" borderId="0"/>
    <xf numFmtId="0" fontId="6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4" fillId="10" borderId="5" applyNumberFormat="0" applyFont="0" applyAlignment="0" applyProtection="0"/>
    <xf numFmtId="0" fontId="18" fillId="0" borderId="6" applyNumberFormat="0" applyFill="0" applyAlignment="0" applyProtection="0"/>
    <xf numFmtId="0" fontId="23" fillId="0" borderId="0"/>
    <xf numFmtId="0" fontId="9" fillId="0" borderId="0" applyNumberFormat="0" applyFill="0" applyBorder="0" applyAlignment="0" applyProtection="0"/>
    <xf numFmtId="0" fontId="5" fillId="4" borderId="0" applyNumberFormat="0" applyBorder="0" applyAlignment="0" applyProtection="0"/>
  </cellStyleXfs>
  <cellXfs count="659">
    <xf numFmtId="0" fontId="0" fillId="0" borderId="0" xfId="0"/>
    <xf numFmtId="0" fontId="2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1" fillId="0" borderId="0" xfId="0" applyNumberFormat="1" applyFont="1" applyFill="1" applyAlignment="1" applyProtection="1">
      <alignment vertical="top"/>
    </xf>
    <xf numFmtId="0" fontId="21" fillId="0" borderId="0" xfId="0" applyFont="1" applyFill="1" applyAlignment="1">
      <alignment vertical="top"/>
    </xf>
    <xf numFmtId="0" fontId="20" fillId="0" borderId="0" xfId="0" applyNumberFormat="1" applyFont="1" applyFill="1" applyAlignment="1" applyProtection="1">
      <alignment vertical="top"/>
    </xf>
    <xf numFmtId="0" fontId="20" fillId="0" borderId="0" xfId="0" applyFont="1" applyFill="1" applyAlignment="1">
      <alignment vertical="top"/>
    </xf>
    <xf numFmtId="0" fontId="1" fillId="0" borderId="0" xfId="0" applyFont="1" applyFill="1"/>
    <xf numFmtId="0" fontId="36" fillId="0" borderId="0" xfId="0" applyNumberFormat="1" applyFont="1" applyFill="1" applyAlignment="1" applyProtection="1"/>
    <xf numFmtId="0" fontId="36" fillId="0" borderId="0" xfId="0" applyFont="1" applyFill="1"/>
    <xf numFmtId="0" fontId="19" fillId="0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38" fillId="0" borderId="8" xfId="0" applyNumberFormat="1" applyFont="1" applyFill="1" applyBorder="1" applyAlignment="1" applyProtection="1">
      <alignment vertical="center"/>
    </xf>
    <xf numFmtId="0" fontId="21" fillId="0" borderId="0" xfId="0" applyNumberFormat="1" applyFont="1" applyFill="1" applyAlignment="1" applyProtection="1"/>
    <xf numFmtId="0" fontId="4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Fill="1" applyAlignment="1">
      <alignment horizontal="center"/>
    </xf>
    <xf numFmtId="0" fontId="28" fillId="25" borderId="9" xfId="0" applyFont="1" applyFill="1" applyBorder="1" applyAlignment="1" applyProtection="1">
      <alignment horizontal="justify"/>
      <protection locked="0"/>
    </xf>
    <xf numFmtId="49" fontId="28" fillId="25" borderId="10" xfId="0" applyNumberFormat="1" applyFont="1" applyFill="1" applyBorder="1" applyAlignment="1">
      <alignment horizontal="left" vertical="center" wrapText="1"/>
    </xf>
    <xf numFmtId="49" fontId="28" fillId="25" borderId="7" xfId="0" applyNumberFormat="1" applyFont="1" applyFill="1" applyBorder="1" applyAlignment="1">
      <alignment horizontal="left" vertical="center" wrapText="1"/>
    </xf>
    <xf numFmtId="0" fontId="28" fillId="25" borderId="7" xfId="0" applyFont="1" applyFill="1" applyBorder="1" applyAlignment="1" applyProtection="1">
      <alignment horizontal="justify"/>
      <protection locked="0"/>
    </xf>
    <xf numFmtId="49" fontId="28" fillId="25" borderId="10" xfId="0" applyNumberFormat="1" applyFont="1" applyFill="1" applyBorder="1" applyAlignment="1" applyProtection="1"/>
    <xf numFmtId="49" fontId="28" fillId="25" borderId="7" xfId="0" applyNumberFormat="1" applyFont="1" applyFill="1" applyBorder="1" applyAlignment="1" applyProtection="1"/>
    <xf numFmtId="0" fontId="28" fillId="25" borderId="7" xfId="0" applyNumberFormat="1" applyFont="1" applyFill="1" applyBorder="1" applyAlignment="1" applyProtection="1"/>
    <xf numFmtId="0" fontId="30" fillId="0" borderId="7" xfId="0" applyFont="1" applyFill="1" applyBorder="1" applyAlignment="1" applyProtection="1">
      <alignment horizontal="justify"/>
      <protection locked="0"/>
    </xf>
    <xf numFmtId="0" fontId="21" fillId="0" borderId="0" xfId="0" applyFont="1" applyFill="1" applyBorder="1" applyAlignment="1">
      <alignment horizontal="center"/>
    </xf>
    <xf numFmtId="49" fontId="28" fillId="0" borderId="0" xfId="0" applyNumberFormat="1" applyFont="1" applyFill="1" applyBorder="1" applyAlignment="1" applyProtection="1"/>
    <xf numFmtId="0" fontId="28" fillId="0" borderId="0" xfId="0" applyNumberFormat="1" applyFont="1" applyFill="1" applyBorder="1" applyAlignment="1" applyProtection="1"/>
    <xf numFmtId="0" fontId="30" fillId="0" borderId="0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19" fillId="25" borderId="9" xfId="0" applyFont="1" applyFill="1" applyBorder="1" applyAlignment="1" applyProtection="1">
      <alignment horizontal="justify"/>
      <protection locked="0"/>
    </xf>
    <xf numFmtId="49" fontId="19" fillId="25" borderId="10" xfId="0" applyNumberFormat="1" applyFont="1" applyFill="1" applyBorder="1" applyAlignment="1">
      <alignment horizontal="left" vertical="center" wrapText="1"/>
    </xf>
    <xf numFmtId="49" fontId="19" fillId="25" borderId="7" xfId="0" applyNumberFormat="1" applyFont="1" applyFill="1" applyBorder="1" applyAlignment="1">
      <alignment horizontal="left" vertical="center" wrapText="1"/>
    </xf>
    <xf numFmtId="0" fontId="19" fillId="25" borderId="7" xfId="0" applyFont="1" applyFill="1" applyBorder="1" applyAlignment="1" applyProtection="1">
      <alignment horizontal="justify"/>
      <protection locked="0"/>
    </xf>
    <xf numFmtId="49" fontId="19" fillId="25" borderId="10" xfId="0" applyNumberFormat="1" applyFont="1" applyFill="1" applyBorder="1" applyAlignment="1" applyProtection="1"/>
    <xf numFmtId="49" fontId="19" fillId="25" borderId="7" xfId="0" applyNumberFormat="1" applyFont="1" applyFill="1" applyBorder="1" applyAlignment="1" applyProtection="1"/>
    <xf numFmtId="0" fontId="21" fillId="24" borderId="0" xfId="0" applyFont="1" applyFill="1"/>
    <xf numFmtId="0" fontId="21" fillId="0" borderId="0" xfId="0" applyFont="1" applyFill="1"/>
    <xf numFmtId="49" fontId="19" fillId="25" borderId="11" xfId="0" applyNumberFormat="1" applyFont="1" applyFill="1" applyBorder="1" applyAlignment="1" applyProtection="1"/>
    <xf numFmtId="49" fontId="19" fillId="25" borderId="9" xfId="0" applyNumberFormat="1" applyFont="1" applyFill="1" applyBorder="1" applyAlignment="1" applyProtection="1"/>
    <xf numFmtId="4" fontId="42" fillId="0" borderId="12" xfId="0" applyNumberFormat="1" applyFont="1" applyFill="1" applyBorder="1" applyAlignment="1">
      <alignment horizontal="right" vertical="center" wrapText="1"/>
    </xf>
    <xf numFmtId="4" fontId="33" fillId="0" borderId="7" xfId="55" applyNumberFormat="1" applyFont="1" applyFill="1" applyBorder="1" applyAlignment="1" applyProtection="1"/>
    <xf numFmtId="0" fontId="43" fillId="0" borderId="7" xfId="55" applyFont="1" applyFill="1" applyBorder="1" applyAlignment="1" applyProtection="1">
      <alignment horizontal="center" vertical="center"/>
      <protection locked="0"/>
    </xf>
    <xf numFmtId="0" fontId="42" fillId="0" borderId="7" xfId="55" applyFont="1" applyFill="1" applyBorder="1" applyAlignment="1" applyProtection="1">
      <alignment horizontal="left" vertical="top" wrapText="1"/>
      <protection locked="0"/>
    </xf>
    <xf numFmtId="4" fontId="42" fillId="0" borderId="7" xfId="55" applyNumberFormat="1" applyFont="1" applyFill="1" applyBorder="1" applyAlignment="1" applyProtection="1"/>
    <xf numFmtId="4" fontId="22" fillId="0" borderId="12" xfId="0" applyNumberFormat="1" applyFont="1" applyFill="1" applyBorder="1" applyAlignment="1">
      <alignment horizontal="right" vertical="center" wrapText="1"/>
    </xf>
    <xf numFmtId="4" fontId="22" fillId="0" borderId="7" xfId="55" applyNumberFormat="1" applyFont="1" applyFill="1" applyBorder="1" applyAlignment="1" applyProtection="1"/>
    <xf numFmtId="4" fontId="26" fillId="0" borderId="7" xfId="55" applyNumberFormat="1" applyFont="1" applyFill="1" applyBorder="1" applyAlignment="1" applyProtection="1"/>
    <xf numFmtId="0" fontId="44" fillId="0" borderId="7" xfId="55" applyFont="1" applyFill="1" applyBorder="1" applyAlignment="1" applyProtection="1">
      <alignment horizontal="center" vertical="center"/>
      <protection locked="0"/>
    </xf>
    <xf numFmtId="0" fontId="33" fillId="0" borderId="7" xfId="55" applyFont="1" applyFill="1" applyBorder="1" applyAlignment="1" applyProtection="1">
      <alignment horizontal="left" vertical="top" wrapText="1"/>
      <protection locked="0"/>
    </xf>
    <xf numFmtId="4" fontId="26" fillId="0" borderId="7" xfId="55" applyNumberFormat="1" applyFont="1" applyFill="1" applyBorder="1" applyAlignment="1" applyProtection="1">
      <protection locked="0"/>
    </xf>
    <xf numFmtId="0" fontId="42" fillId="0" borderId="7" xfId="55" applyFont="1" applyFill="1" applyBorder="1" applyAlignment="1" applyProtection="1">
      <alignment horizontal="center" vertical="top" wrapText="1"/>
      <protection locked="0"/>
    </xf>
    <xf numFmtId="0" fontId="33" fillId="0" borderId="7" xfId="55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Alignment="1" applyProtection="1"/>
    <xf numFmtId="0" fontId="32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1" fillId="0" borderId="0" xfId="0" applyFont="1" applyFill="1" applyBorder="1" applyAlignment="1">
      <alignment horizontal="center"/>
    </xf>
    <xf numFmtId="0" fontId="45" fillId="0" borderId="0" xfId="0" applyFont="1" applyFill="1"/>
    <xf numFmtId="0" fontId="19" fillId="27" borderId="0" xfId="0" applyFont="1" applyFill="1"/>
    <xf numFmtId="0" fontId="27" fillId="0" borderId="0" xfId="0" applyNumberFormat="1" applyFont="1" applyFill="1" applyBorder="1" applyAlignment="1" applyProtection="1">
      <alignment horizontal="center"/>
    </xf>
    <xf numFmtId="0" fontId="30" fillId="0" borderId="7" xfId="0" applyFont="1" applyFill="1" applyBorder="1" applyAlignment="1">
      <alignment vertical="center" wrapText="1"/>
    </xf>
    <xf numFmtId="0" fontId="28" fillId="0" borderId="0" xfId="0" applyNumberFormat="1" applyFont="1" applyFill="1" applyAlignment="1" applyProtection="1">
      <alignment horizontal="center" vertical="center" wrapText="1"/>
    </xf>
    <xf numFmtId="0" fontId="19" fillId="0" borderId="0" xfId="0" applyFont="1" applyFill="1"/>
    <xf numFmtId="0" fontId="19" fillId="0" borderId="0" xfId="0" applyFont="1"/>
    <xf numFmtId="0" fontId="1" fillId="0" borderId="0" xfId="0" applyFont="1" applyFill="1" applyBorder="1"/>
    <xf numFmtId="4" fontId="42" fillId="0" borderId="7" xfId="55" applyNumberFormat="1" applyFont="1" applyFill="1" applyBorder="1" applyAlignment="1" applyProtection="1">
      <protection locked="0"/>
    </xf>
    <xf numFmtId="0" fontId="40" fillId="0" borderId="0" xfId="0" applyNumberFormat="1" applyFont="1" applyFill="1" applyAlignment="1" applyProtection="1"/>
    <xf numFmtId="49" fontId="40" fillId="0" borderId="0" xfId="0" applyNumberFormat="1" applyFont="1" applyFill="1" applyAlignment="1" applyProtection="1"/>
    <xf numFmtId="0" fontId="4" fillId="0" borderId="0" xfId="0" applyFont="1" applyFill="1"/>
    <xf numFmtId="0" fontId="31" fillId="0" borderId="7" xfId="0" applyFont="1" applyFill="1" applyBorder="1"/>
    <xf numFmtId="0" fontId="45" fillId="0" borderId="0" xfId="0" applyFont="1" applyFill="1" applyAlignment="1">
      <alignment horizontal="right"/>
    </xf>
    <xf numFmtId="0" fontId="45" fillId="0" borderId="0" xfId="0" applyFont="1" applyFill="1" applyAlignment="1">
      <alignment horizontal="left"/>
    </xf>
    <xf numFmtId="0" fontId="19" fillId="25" borderId="7" xfId="0" applyNumberFormat="1" applyFont="1" applyFill="1" applyBorder="1" applyAlignment="1" applyProtection="1">
      <alignment horizontal="justify"/>
    </xf>
    <xf numFmtId="0" fontId="19" fillId="0" borderId="14" xfId="0" applyNumberFormat="1" applyFont="1" applyFill="1" applyBorder="1" applyAlignment="1" applyProtection="1">
      <alignment horizontal="justify"/>
    </xf>
    <xf numFmtId="2" fontId="19" fillId="0" borderId="0" xfId="0" applyNumberFormat="1" applyFont="1" applyFill="1"/>
    <xf numFmtId="0" fontId="46" fillId="0" borderId="0" xfId="0" applyNumberFormat="1" applyFont="1" applyFill="1" applyAlignment="1" applyProtection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31" fillId="0" borderId="7" xfId="0" applyFont="1" applyFill="1" applyBorder="1" applyAlignment="1">
      <alignment horizontal="justify"/>
    </xf>
    <xf numFmtId="0" fontId="48" fillId="0" borderId="0" xfId="0" applyNumberFormat="1" applyFont="1" applyFill="1" applyAlignment="1" applyProtection="1">
      <alignment horizontal="center" vertical="center" wrapText="1"/>
    </xf>
    <xf numFmtId="49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horizontal="justify"/>
    </xf>
    <xf numFmtId="2" fontId="19" fillId="0" borderId="0" xfId="0" applyNumberFormat="1" applyFont="1" applyFill="1" applyBorder="1" applyAlignment="1" applyProtection="1">
      <alignment horizontal="right" vertical="center"/>
    </xf>
    <xf numFmtId="2" fontId="27" fillId="0" borderId="0" xfId="0" applyNumberFormat="1" applyFont="1" applyFill="1" applyAlignment="1" applyProtection="1"/>
    <xf numFmtId="0" fontId="30" fillId="0" borderId="15" xfId="0" applyFont="1" applyFill="1" applyBorder="1" applyAlignment="1" applyProtection="1">
      <alignment horizontal="justify"/>
      <protection locked="0"/>
    </xf>
    <xf numFmtId="0" fontId="19" fillId="25" borderId="0" xfId="0" applyFont="1" applyFill="1"/>
    <xf numFmtId="0" fontId="19" fillId="25" borderId="0" xfId="0" applyFont="1" applyFill="1" applyAlignment="1">
      <alignment vertical="center"/>
    </xf>
    <xf numFmtId="0" fontId="1" fillId="0" borderId="0" xfId="0" applyNumberFormat="1" applyFont="1" applyFill="1" applyAlignment="1" applyProtection="1">
      <alignment horizontal="left"/>
    </xf>
    <xf numFmtId="0" fontId="28" fillId="0" borderId="0" xfId="0" applyNumberFormat="1" applyFont="1" applyFill="1" applyAlignment="1" applyProtection="1">
      <alignment horizontal="left" vertical="center" wrapText="1"/>
    </xf>
    <xf numFmtId="49" fontId="19" fillId="0" borderId="16" xfId="0" applyNumberFormat="1" applyFont="1" applyFill="1" applyBorder="1" applyAlignment="1" applyProtection="1">
      <alignment horizontal="center"/>
    </xf>
    <xf numFmtId="49" fontId="19" fillId="0" borderId="14" xfId="0" applyNumberFormat="1" applyFont="1" applyFill="1" applyBorder="1" applyAlignment="1" applyProtection="1">
      <alignment horizontal="center"/>
    </xf>
    <xf numFmtId="0" fontId="30" fillId="0" borderId="7" xfId="0" applyFont="1" applyFill="1" applyBorder="1"/>
    <xf numFmtId="0" fontId="30" fillId="0" borderId="7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vertical="center" wrapText="1"/>
    </xf>
    <xf numFmtId="49" fontId="30" fillId="0" borderId="7" xfId="0" applyNumberFormat="1" applyFont="1" applyFill="1" applyBorder="1" applyAlignment="1">
      <alignment vertical="center" wrapText="1"/>
    </xf>
    <xf numFmtId="0" fontId="30" fillId="0" borderId="7" xfId="0" applyFont="1" applyFill="1" applyBorder="1" applyAlignment="1">
      <alignment horizontal="justify"/>
    </xf>
    <xf numFmtId="49" fontId="30" fillId="0" borderId="10" xfId="0" applyNumberFormat="1" applyFont="1" applyFill="1" applyBorder="1" applyAlignment="1" applyProtection="1"/>
    <xf numFmtId="49" fontId="30" fillId="0" borderId="7" xfId="0" applyNumberFormat="1" applyFont="1" applyFill="1" applyBorder="1" applyAlignment="1" applyProtection="1"/>
    <xf numFmtId="49" fontId="30" fillId="0" borderId="20" xfId="0" applyNumberFormat="1" applyFont="1" applyFill="1" applyBorder="1" applyAlignment="1" applyProtection="1"/>
    <xf numFmtId="49" fontId="30" fillId="0" borderId="15" xfId="0" applyNumberFormat="1" applyFont="1" applyFill="1" applyBorder="1" applyAlignment="1" applyProtection="1"/>
    <xf numFmtId="0" fontId="30" fillId="0" borderId="0" xfId="0" applyFont="1" applyFill="1" applyBorder="1"/>
    <xf numFmtId="49" fontId="30" fillId="0" borderId="7" xfId="0" applyNumberFormat="1" applyFont="1" applyFill="1" applyBorder="1" applyAlignment="1" applyProtection="1">
      <protection locked="0"/>
    </xf>
    <xf numFmtId="0" fontId="30" fillId="0" borderId="7" xfId="0" applyFont="1" applyFill="1" applyBorder="1" applyAlignment="1">
      <alignment horizontal="justify" vertical="center" wrapText="1"/>
    </xf>
    <xf numFmtId="0" fontId="30" fillId="0" borderId="15" xfId="0" applyFont="1" applyFill="1" applyBorder="1"/>
    <xf numFmtId="0" fontId="30" fillId="0" borderId="15" xfId="0" applyFont="1" applyFill="1" applyBorder="1" applyAlignment="1">
      <alignment horizontal="justify" wrapText="1"/>
    </xf>
    <xf numFmtId="0" fontId="28" fillId="25" borderId="7" xfId="0" applyFont="1" applyFill="1" applyBorder="1" applyAlignment="1">
      <alignment horizontal="center" vertical="center" wrapText="1"/>
    </xf>
    <xf numFmtId="0" fontId="28" fillId="25" borderId="7" xfId="0" applyFont="1" applyFill="1" applyBorder="1" applyAlignment="1">
      <alignment vertical="center" wrapText="1"/>
    </xf>
    <xf numFmtId="0" fontId="30" fillId="0" borderId="7" xfId="0" applyFont="1" applyFill="1" applyBorder="1" applyAlignment="1">
      <alignment horizontal="left"/>
    </xf>
    <xf numFmtId="0" fontId="30" fillId="0" borderId="7" xfId="0" applyNumberFormat="1" applyFont="1" applyFill="1" applyBorder="1" applyAlignment="1" applyProtection="1">
      <alignment horizontal="justify"/>
    </xf>
    <xf numFmtId="0" fontId="30" fillId="0" borderId="15" xfId="0" applyNumberFormat="1" applyFont="1" applyFill="1" applyBorder="1" applyAlignment="1" applyProtection="1">
      <alignment horizontal="justify"/>
    </xf>
    <xf numFmtId="165" fontId="30" fillId="0" borderId="7" xfId="0" applyNumberFormat="1" applyFont="1" applyFill="1" applyBorder="1" applyAlignment="1">
      <alignment horizontal="justify" wrapText="1"/>
    </xf>
    <xf numFmtId="0" fontId="30" fillId="0" borderId="7" xfId="0" applyFont="1" applyFill="1" applyBorder="1" applyAlignment="1">
      <alignment horizontal="justify" wrapText="1"/>
    </xf>
    <xf numFmtId="0" fontId="30" fillId="0" borderId="21" xfId="0" applyFont="1" applyFill="1" applyBorder="1" applyAlignment="1">
      <alignment horizontal="justify"/>
    </xf>
    <xf numFmtId="49" fontId="30" fillId="0" borderId="10" xfId="0" applyNumberFormat="1" applyFont="1" applyFill="1" applyBorder="1" applyAlignment="1" applyProtection="1">
      <alignment vertical="center" wrapText="1"/>
    </xf>
    <xf numFmtId="49" fontId="30" fillId="0" borderId="7" xfId="0" applyNumberFormat="1" applyFont="1" applyFill="1" applyBorder="1" applyAlignment="1" applyProtection="1">
      <alignment vertical="center" wrapText="1"/>
    </xf>
    <xf numFmtId="49" fontId="30" fillId="0" borderId="20" xfId="0" applyNumberFormat="1" applyFont="1" applyFill="1" applyBorder="1" applyAlignment="1">
      <alignment vertical="center" wrapText="1"/>
    </xf>
    <xf numFmtId="49" fontId="30" fillId="0" borderId="15" xfId="0" applyNumberFormat="1" applyFont="1" applyFill="1" applyBorder="1" applyAlignment="1">
      <alignment vertical="center" wrapText="1"/>
    </xf>
    <xf numFmtId="49" fontId="30" fillId="0" borderId="22" xfId="0" applyNumberFormat="1" applyFont="1" applyFill="1" applyBorder="1" applyAlignment="1" applyProtection="1"/>
    <xf numFmtId="49" fontId="30" fillId="0" borderId="21" xfId="0" applyNumberFormat="1" applyFont="1" applyFill="1" applyBorder="1" applyAlignment="1" applyProtection="1"/>
    <xf numFmtId="0" fontId="30" fillId="0" borderId="20" xfId="0" applyFont="1" applyFill="1" applyBorder="1" applyAlignment="1"/>
    <xf numFmtId="0" fontId="30" fillId="0" borderId="15" xfId="0" applyFont="1" applyFill="1" applyBorder="1" applyAlignment="1"/>
    <xf numFmtId="49" fontId="30" fillId="0" borderId="15" xfId="0" applyNumberFormat="1" applyFont="1" applyFill="1" applyBorder="1" applyAlignment="1"/>
    <xf numFmtId="0" fontId="19" fillId="0" borderId="7" xfId="0" applyFont="1" applyFill="1" applyBorder="1"/>
    <xf numFmtId="0" fontId="30" fillId="25" borderId="9" xfId="0" applyFont="1" applyFill="1" applyBorder="1" applyAlignment="1" applyProtection="1">
      <alignment horizontal="justify"/>
      <protection locked="0"/>
    </xf>
    <xf numFmtId="0" fontId="30" fillId="25" borderId="7" xfId="0" applyFont="1" applyFill="1" applyBorder="1" applyAlignment="1" applyProtection="1">
      <alignment horizontal="justify"/>
      <protection locked="0"/>
    </xf>
    <xf numFmtId="0" fontId="19" fillId="0" borderId="0" xfId="0" applyFont="1" applyFill="1" applyBorder="1"/>
    <xf numFmtId="0" fontId="0" fillId="0" borderId="0" xfId="0" applyAlignment="1">
      <alignment horizontal="center"/>
    </xf>
    <xf numFmtId="0" fontId="30" fillId="0" borderId="0" xfId="0" applyNumberFormat="1" applyFont="1" applyFill="1" applyAlignment="1" applyProtection="1">
      <alignment horizontal="justify" vertical="center" wrapText="1"/>
    </xf>
    <xf numFmtId="0" fontId="19" fillId="0" borderId="0" xfId="0" applyNumberFormat="1" applyFont="1" applyFill="1" applyBorder="1" applyAlignment="1" applyProtection="1">
      <alignment horizontal="right" vertical="center"/>
    </xf>
    <xf numFmtId="49" fontId="1" fillId="0" borderId="10" xfId="0" applyNumberFormat="1" applyFont="1" applyFill="1" applyBorder="1" applyAlignment="1" applyProtection="1"/>
    <xf numFmtId="49" fontId="1" fillId="0" borderId="7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horizontal="left" vertical="center" wrapText="1"/>
    </xf>
    <xf numFmtId="49" fontId="1" fillId="0" borderId="18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0" fontId="1" fillId="0" borderId="7" xfId="0" applyFont="1" applyBorder="1"/>
    <xf numFmtId="0" fontId="0" fillId="0" borderId="0" xfId="0" applyFill="1" applyAlignment="1">
      <alignment horizontal="justify"/>
    </xf>
    <xf numFmtId="0" fontId="1" fillId="0" borderId="7" xfId="0" applyFont="1" applyFill="1" applyBorder="1" applyAlignment="1">
      <alignment wrapText="1"/>
    </xf>
    <xf numFmtId="0" fontId="22" fillId="0" borderId="7" xfId="55" applyFont="1" applyFill="1" applyBorder="1" applyAlignment="1" applyProtection="1">
      <alignment horizontal="center" vertical="center"/>
      <protection locked="0"/>
    </xf>
    <xf numFmtId="0" fontId="22" fillId="0" borderId="7" xfId="55" applyFont="1" applyFill="1" applyBorder="1" applyAlignment="1" applyProtection="1">
      <alignment horizontal="left" vertical="top" wrapText="1"/>
      <protection locked="0"/>
    </xf>
    <xf numFmtId="0" fontId="26" fillId="0" borderId="7" xfId="55" applyFont="1" applyFill="1" applyBorder="1" applyAlignment="1" applyProtection="1">
      <alignment horizontal="center" vertical="center"/>
      <protection locked="0"/>
    </xf>
    <xf numFmtId="0" fontId="26" fillId="0" borderId="7" xfId="55" applyFont="1" applyFill="1" applyBorder="1" applyAlignment="1" applyProtection="1">
      <alignment horizontal="left" vertical="top" wrapText="1"/>
      <protection locked="0"/>
    </xf>
    <xf numFmtId="0" fontId="53" fillId="0" borderId="0" xfId="0" applyFont="1"/>
    <xf numFmtId="0" fontId="31" fillId="0" borderId="0" xfId="0" applyNumberFormat="1" applyFont="1" applyFill="1" applyAlignment="1" applyProtection="1"/>
    <xf numFmtId="0" fontId="49" fillId="0" borderId="0" xfId="0" applyFont="1" applyAlignment="1">
      <alignment horizontal="center"/>
    </xf>
    <xf numFmtId="0" fontId="50" fillId="0" borderId="0" xfId="0" applyNumberFormat="1" applyFont="1" applyFill="1" applyAlignment="1" applyProtection="1">
      <alignment horizontal="justify" vertical="center" wrapText="1"/>
    </xf>
    <xf numFmtId="0" fontId="3" fillId="0" borderId="0" xfId="0" applyNumberFormat="1" applyFont="1" applyFill="1" applyAlignment="1" applyProtection="1"/>
    <xf numFmtId="0" fontId="30" fillId="0" borderId="0" xfId="0" applyNumberFormat="1" applyFont="1" applyFill="1" applyAlignment="1" applyProtection="1">
      <alignment horizontal="left" vertical="center" wrapText="1"/>
    </xf>
    <xf numFmtId="0" fontId="29" fillId="0" borderId="0" xfId="0" applyNumberFormat="1" applyFont="1" applyFill="1" applyAlignment="1" applyProtection="1">
      <alignment horizontal="center" vertical="center"/>
    </xf>
    <xf numFmtId="0" fontId="55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8" fillId="0" borderId="14" xfId="0" applyNumberFormat="1" applyFont="1" applyFill="1" applyBorder="1" applyAlignment="1" applyProtection="1"/>
    <xf numFmtId="0" fontId="28" fillId="0" borderId="14" xfId="0" applyFont="1" applyFill="1" applyBorder="1" applyAlignment="1">
      <alignment horizontal="center" vertical="center" wrapText="1"/>
    </xf>
    <xf numFmtId="49" fontId="28" fillId="0" borderId="16" xfId="0" applyNumberFormat="1" applyFont="1" applyFill="1" applyBorder="1" applyAlignment="1" applyProtection="1">
      <alignment horizontal="center"/>
    </xf>
    <xf numFmtId="49" fontId="28" fillId="0" borderId="14" xfId="0" applyNumberFormat="1" applyFont="1" applyFill="1" applyBorder="1" applyAlignment="1" applyProtection="1">
      <alignment horizontal="center"/>
    </xf>
    <xf numFmtId="0" fontId="30" fillId="29" borderId="7" xfId="0" applyFont="1" applyFill="1" applyBorder="1" applyAlignment="1">
      <alignment vertical="center" wrapText="1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justify" wrapText="1"/>
    </xf>
    <xf numFmtId="49" fontId="1" fillId="0" borderId="10" xfId="0" applyNumberFormat="1" applyFont="1" applyFill="1" applyBorder="1" applyAlignment="1" applyProtection="1">
      <alignment horizontal="left"/>
    </xf>
    <xf numFmtId="49" fontId="1" fillId="0" borderId="7" xfId="0" applyNumberFormat="1" applyFont="1" applyFill="1" applyBorder="1" applyAlignment="1" applyProtection="1">
      <alignment horizontal="left"/>
    </xf>
    <xf numFmtId="0" fontId="1" fillId="0" borderId="7" xfId="0" applyFont="1" applyFill="1" applyBorder="1" applyAlignment="1">
      <alignment horizontal="justify"/>
    </xf>
    <xf numFmtId="0" fontId="1" fillId="0" borderId="15" xfId="0" applyNumberFormat="1" applyFont="1" applyFill="1" applyBorder="1" applyAlignment="1" applyProtection="1">
      <alignment horizontal="justify"/>
    </xf>
    <xf numFmtId="49" fontId="1" fillId="0" borderId="7" xfId="0" applyNumberFormat="1" applyFont="1" applyFill="1" applyBorder="1" applyAlignment="1" applyProtection="1"/>
    <xf numFmtId="49" fontId="28" fillId="25" borderId="11" xfId="0" applyNumberFormat="1" applyFont="1" applyFill="1" applyBorder="1" applyAlignment="1" applyProtection="1"/>
    <xf numFmtId="49" fontId="28" fillId="25" borderId="9" xfId="0" applyNumberFormat="1" applyFont="1" applyFill="1" applyBorder="1" applyAlignment="1" applyProtection="1"/>
    <xf numFmtId="0" fontId="28" fillId="25" borderId="9" xfId="0" applyFont="1" applyFill="1" applyBorder="1" applyAlignment="1">
      <alignment vertical="center" wrapText="1"/>
    </xf>
    <xf numFmtId="0" fontId="30" fillId="0" borderId="21" xfId="0" applyFont="1" applyFill="1" applyBorder="1" applyAlignment="1" applyProtection="1">
      <alignment horizontal="justify"/>
      <protection locked="0"/>
    </xf>
    <xf numFmtId="0" fontId="30" fillId="29" borderId="21" xfId="0" applyFont="1" applyFill="1" applyBorder="1" applyAlignment="1">
      <alignment horizontal="justify" vertical="center" wrapText="1"/>
    </xf>
    <xf numFmtId="0" fontId="30" fillId="0" borderId="15" xfId="0" applyFont="1" applyBorder="1"/>
    <xf numFmtId="0" fontId="30" fillId="0" borderId="7" xfId="0" applyFont="1" applyFill="1" applyBorder="1" applyAlignment="1">
      <alignment horizontal="justify" vertical="top" wrapText="1"/>
    </xf>
    <xf numFmtId="0" fontId="30" fillId="0" borderId="15" xfId="0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 applyProtection="1">
      <alignment horizontal="justify"/>
      <protection locked="0"/>
    </xf>
    <xf numFmtId="49" fontId="1" fillId="0" borderId="10" xfId="0" applyNumberFormat="1" applyFont="1" applyFill="1" applyBorder="1" applyAlignment="1" applyProtection="1">
      <alignment vertical="center" wrapText="1"/>
    </xf>
    <xf numFmtId="49" fontId="1" fillId="0" borderId="7" xfId="0" applyNumberFormat="1" applyFont="1" applyFill="1" applyBorder="1" applyAlignment="1" applyProtection="1">
      <alignment vertical="center" wrapText="1"/>
    </xf>
    <xf numFmtId="0" fontId="1" fillId="0" borderId="7" xfId="0" applyFont="1" applyFill="1" applyBorder="1" applyAlignment="1">
      <alignment horizontal="left"/>
    </xf>
    <xf numFmtId="49" fontId="1" fillId="0" borderId="20" xfId="0" applyNumberFormat="1" applyFont="1" applyFill="1" applyBorder="1" applyAlignment="1" applyProtection="1">
      <alignment vertical="center" wrapText="1"/>
    </xf>
    <xf numFmtId="49" fontId="1" fillId="0" borderId="15" xfId="0" applyNumberFormat="1" applyFont="1" applyFill="1" applyBorder="1" applyAlignment="1" applyProtection="1">
      <alignment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1" xfId="0" applyFont="1" applyFill="1" applyBorder="1" applyAlignment="1">
      <alignment horizontal="justify" wrapText="1"/>
    </xf>
    <xf numFmtId="49" fontId="1" fillId="0" borderId="18" xfId="0" applyNumberFormat="1" applyFont="1" applyFill="1" applyBorder="1" applyAlignment="1" applyProtection="1">
      <alignment horizontal="left"/>
    </xf>
    <xf numFmtId="0" fontId="1" fillId="0" borderId="12" xfId="0" applyFont="1" applyFill="1" applyBorder="1" applyAlignment="1" applyProtection="1">
      <alignment horizontal="justify"/>
      <protection locked="0"/>
    </xf>
    <xf numFmtId="49" fontId="1" fillId="0" borderId="20" xfId="0" applyNumberFormat="1" applyFont="1" applyFill="1" applyBorder="1" applyAlignment="1" applyProtection="1">
      <alignment horizontal="left"/>
    </xf>
    <xf numFmtId="49" fontId="1" fillId="0" borderId="15" xfId="0" applyNumberFormat="1" applyFont="1" applyFill="1" applyBorder="1" applyAlignment="1" applyProtection="1">
      <alignment horizontal="left"/>
    </xf>
    <xf numFmtId="0" fontId="1" fillId="0" borderId="15" xfId="0" applyFont="1" applyFill="1" applyBorder="1" applyAlignment="1" applyProtection="1">
      <alignment horizontal="justify"/>
      <protection locked="0"/>
    </xf>
    <xf numFmtId="49" fontId="1" fillId="0" borderId="7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horizontal="left"/>
      <protection locked="0"/>
    </xf>
    <xf numFmtId="49" fontId="1" fillId="0" borderId="18" xfId="0" applyNumberFormat="1" applyFont="1" applyFill="1" applyBorder="1" applyAlignment="1" applyProtection="1"/>
    <xf numFmtId="49" fontId="1" fillId="0" borderId="20" xfId="0" applyNumberFormat="1" applyFont="1" applyFill="1" applyBorder="1" applyAlignment="1" applyProtection="1"/>
    <xf numFmtId="49" fontId="1" fillId="0" borderId="15" xfId="0" applyNumberFormat="1" applyFont="1" applyFill="1" applyBorder="1" applyAlignment="1" applyProtection="1"/>
    <xf numFmtId="49" fontId="1" fillId="0" borderId="22" xfId="0" applyNumberFormat="1" applyFont="1" applyFill="1" applyBorder="1" applyAlignment="1" applyProtection="1">
      <alignment horizontal="left"/>
    </xf>
    <xf numFmtId="49" fontId="1" fillId="0" borderId="21" xfId="0" applyNumberFormat="1" applyFont="1" applyFill="1" applyBorder="1" applyAlignment="1" applyProtection="1">
      <alignment horizontal="left"/>
    </xf>
    <xf numFmtId="49" fontId="1" fillId="0" borderId="21" xfId="0" applyNumberFormat="1" applyFont="1" applyFill="1" applyBorder="1" applyAlignment="1" applyProtection="1"/>
    <xf numFmtId="0" fontId="1" fillId="0" borderId="21" xfId="0" applyFont="1" applyFill="1" applyBorder="1" applyAlignment="1">
      <alignment horizontal="justify"/>
    </xf>
    <xf numFmtId="0" fontId="1" fillId="0" borderId="10" xfId="0" applyFont="1" applyFill="1" applyBorder="1" applyAlignment="1">
      <alignment horizontal="left"/>
    </xf>
    <xf numFmtId="49" fontId="1" fillId="0" borderId="7" xfId="0" applyNumberFormat="1" applyFont="1" applyFill="1" applyBorder="1" applyAlignment="1"/>
    <xf numFmtId="0" fontId="1" fillId="0" borderId="20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left"/>
    </xf>
    <xf numFmtId="49" fontId="1" fillId="0" borderId="15" xfId="0" applyNumberFormat="1" applyFont="1" applyFill="1" applyBorder="1" applyAlignment="1"/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justify"/>
    </xf>
    <xf numFmtId="49" fontId="1" fillId="0" borderId="18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49" fontId="1" fillId="0" borderId="23" xfId="0" applyNumberFormat="1" applyFont="1" applyFill="1" applyBorder="1" applyAlignment="1" applyProtection="1"/>
    <xf numFmtId="165" fontId="1" fillId="0" borderId="15" xfId="0" applyNumberFormat="1" applyFont="1" applyFill="1" applyBorder="1" applyAlignment="1">
      <alignment horizontal="justify" wrapText="1"/>
    </xf>
    <xf numFmtId="0" fontId="1" fillId="0" borderId="7" xfId="0" applyNumberFormat="1" applyFont="1" applyFill="1" applyBorder="1" applyAlignment="1" applyProtection="1">
      <alignment horizontal="justify"/>
    </xf>
    <xf numFmtId="0" fontId="35" fillId="0" borderId="7" xfId="0" applyFont="1" applyFill="1" applyBorder="1" applyAlignment="1">
      <alignment wrapText="1"/>
    </xf>
    <xf numFmtId="0" fontId="57" fillId="0" borderId="7" xfId="0" applyFont="1" applyFill="1" applyBorder="1" applyAlignment="1">
      <alignment horizontal="center"/>
    </xf>
    <xf numFmtId="0" fontId="57" fillId="0" borderId="0" xfId="0" applyFont="1" applyFill="1" applyAlignment="1">
      <alignment wrapText="1"/>
    </xf>
    <xf numFmtId="0" fontId="57" fillId="0" borderId="7" xfId="0" applyFont="1" applyFill="1" applyBorder="1" applyAlignment="1">
      <alignment horizontal="left"/>
    </xf>
    <xf numFmtId="2" fontId="30" fillId="0" borderId="0" xfId="0" applyNumberFormat="1" applyFont="1" applyFill="1"/>
    <xf numFmtId="0" fontId="30" fillId="0" borderId="0" xfId="0" applyFont="1" applyFill="1"/>
    <xf numFmtId="49" fontId="30" fillId="0" borderId="7" xfId="0" applyNumberFormat="1" applyFont="1" applyFill="1" applyBorder="1" applyAlignment="1">
      <alignment horizontal="center" vertical="center" wrapText="1"/>
    </xf>
    <xf numFmtId="0" fontId="57" fillId="0" borderId="7" xfId="0" applyFont="1" applyFill="1" applyBorder="1" applyAlignment="1">
      <alignment wrapText="1"/>
    </xf>
    <xf numFmtId="0" fontId="30" fillId="26" borderId="0" xfId="0" applyFont="1" applyFill="1"/>
    <xf numFmtId="2" fontId="28" fillId="0" borderId="0" xfId="0" applyNumberFormat="1" applyFont="1" applyFill="1"/>
    <xf numFmtId="0" fontId="28" fillId="0" borderId="7" xfId="0" applyFont="1" applyFill="1" applyBorder="1"/>
    <xf numFmtId="0" fontId="28" fillId="0" borderId="0" xfId="0" applyFont="1" applyFill="1"/>
    <xf numFmtId="49" fontId="30" fillId="0" borderId="10" xfId="0" applyNumberFormat="1" applyFont="1" applyFill="1" applyBorder="1" applyAlignment="1">
      <alignment horizontal="center" vertical="center" wrapText="1"/>
    </xf>
    <xf numFmtId="14" fontId="30" fillId="0" borderId="0" xfId="0" applyNumberFormat="1" applyFont="1" applyFill="1" applyAlignment="1" applyProtection="1">
      <alignment horizontal="right" vertical="center" wrapText="1"/>
    </xf>
    <xf numFmtId="0" fontId="3" fillId="0" borderId="0" xfId="0" applyFont="1" applyFill="1"/>
    <xf numFmtId="0" fontId="1" fillId="27" borderId="7" xfId="0" applyNumberFormat="1" applyFont="1" applyFill="1" applyBorder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1" fillId="24" borderId="0" xfId="0" applyFont="1" applyFill="1"/>
    <xf numFmtId="49" fontId="1" fillId="0" borderId="24" xfId="0" applyNumberFormat="1" applyFont="1" applyFill="1" applyBorder="1" applyAlignment="1" applyProtection="1"/>
    <xf numFmtId="49" fontId="1" fillId="0" borderId="25" xfId="0" applyNumberFormat="1" applyFont="1" applyFill="1" applyBorder="1" applyAlignment="1" applyProtection="1"/>
    <xf numFmtId="0" fontId="1" fillId="0" borderId="25" xfId="0" applyNumberFormat="1" applyFont="1" applyFill="1" applyBorder="1" applyAlignment="1" applyProtection="1">
      <alignment horizontal="justify"/>
    </xf>
    <xf numFmtId="0" fontId="35" fillId="0" borderId="7" xfId="0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24" borderId="28" xfId="0" applyNumberFormat="1" applyFont="1" applyFill="1" applyBorder="1" applyAlignment="1" applyProtection="1">
      <alignment horizontal="center" vertical="center" wrapText="1"/>
    </xf>
    <xf numFmtId="0" fontId="1" fillId="24" borderId="17" xfId="0" applyNumberFormat="1" applyFont="1" applyFill="1" applyBorder="1" applyAlignment="1" applyProtection="1">
      <alignment horizontal="center" vertical="center" wrapText="1"/>
    </xf>
    <xf numFmtId="49" fontId="19" fillId="25" borderId="11" xfId="0" applyNumberFormat="1" applyFont="1" applyFill="1" applyBorder="1" applyAlignment="1">
      <alignment horizontal="left" vertical="center" wrapText="1"/>
    </xf>
    <xf numFmtId="49" fontId="19" fillId="25" borderId="9" xfId="0" applyNumberFormat="1" applyFont="1" applyFill="1" applyBorder="1" applyAlignment="1">
      <alignment horizontal="left" vertical="center" wrapText="1"/>
    </xf>
    <xf numFmtId="0" fontId="1" fillId="24" borderId="29" xfId="0" applyNumberFormat="1" applyFont="1" applyFill="1" applyBorder="1" applyAlignment="1" applyProtection="1">
      <alignment horizontal="center" vertical="center" wrapText="1"/>
    </xf>
    <xf numFmtId="0" fontId="1" fillId="24" borderId="30" xfId="0" applyNumberFormat="1" applyFont="1" applyFill="1" applyBorder="1" applyAlignment="1" applyProtection="1">
      <alignment horizontal="center" vertical="center" wrapText="1"/>
    </xf>
    <xf numFmtId="0" fontId="1" fillId="24" borderId="3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49" fontId="28" fillId="25" borderId="26" xfId="0" applyNumberFormat="1" applyFont="1" applyFill="1" applyBorder="1" applyAlignment="1">
      <alignment horizontal="left" vertical="center" wrapText="1"/>
    </xf>
    <xf numFmtId="49" fontId="28" fillId="25" borderId="12" xfId="0" applyNumberFormat="1" applyFont="1" applyFill="1" applyBorder="1" applyAlignment="1">
      <alignment horizontal="left" vertical="center" wrapText="1"/>
    </xf>
    <xf numFmtId="0" fontId="28" fillId="25" borderId="12" xfId="0" applyFont="1" applyFill="1" applyBorder="1" applyAlignment="1" applyProtection="1">
      <alignment horizontal="justify"/>
      <protection locked="0"/>
    </xf>
    <xf numFmtId="0" fontId="28" fillId="25" borderId="1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justify" vertical="top" wrapText="1"/>
    </xf>
    <xf numFmtId="0" fontId="30" fillId="0" borderId="18" xfId="0" applyFont="1" applyFill="1" applyBorder="1" applyAlignment="1" applyProtection="1">
      <alignment horizontal="justify"/>
      <protection locked="0"/>
    </xf>
    <xf numFmtId="0" fontId="30" fillId="0" borderId="18" xfId="0" applyFont="1" applyFill="1" applyBorder="1" applyAlignment="1">
      <alignment vertical="center" wrapText="1"/>
    </xf>
    <xf numFmtId="0" fontId="30" fillId="0" borderId="33" xfId="0" applyFont="1" applyFill="1" applyBorder="1" applyAlignment="1" applyProtection="1">
      <alignment horizontal="justify"/>
      <protection locked="0"/>
    </xf>
    <xf numFmtId="0" fontId="30" fillId="0" borderId="18" xfId="0" applyFont="1" applyFill="1" applyBorder="1" applyAlignment="1">
      <alignment horizontal="left" vertical="top" wrapText="1"/>
    </xf>
    <xf numFmtId="0" fontId="30" fillId="29" borderId="23" xfId="0" applyFont="1" applyFill="1" applyBorder="1" applyAlignment="1">
      <alignment vertical="center" wrapText="1"/>
    </xf>
    <xf numFmtId="0" fontId="56" fillId="29" borderId="18" xfId="0" applyFont="1" applyFill="1" applyBorder="1" applyAlignment="1">
      <alignment horizontal="left" vertical="top" wrapText="1"/>
    </xf>
    <xf numFmtId="0" fontId="30" fillId="0" borderId="33" xfId="0" applyFont="1" applyFill="1" applyBorder="1" applyAlignment="1">
      <alignment horizontal="justify" vertical="top" wrapText="1"/>
    </xf>
    <xf numFmtId="0" fontId="28" fillId="25" borderId="27" xfId="0" applyFont="1" applyFill="1" applyBorder="1" applyAlignment="1">
      <alignment horizontal="center" vertical="center" wrapText="1"/>
    </xf>
    <xf numFmtId="0" fontId="28" fillId="25" borderId="18" xfId="0" applyFont="1" applyFill="1" applyBorder="1" applyAlignment="1">
      <alignment horizontal="center" vertical="center" wrapText="1"/>
    </xf>
    <xf numFmtId="0" fontId="28" fillId="25" borderId="18" xfId="0" applyFont="1" applyFill="1" applyBorder="1" applyAlignment="1">
      <alignment vertical="center" wrapText="1"/>
    </xf>
    <xf numFmtId="0" fontId="28" fillId="25" borderId="34" xfId="0" applyFont="1" applyFill="1" applyBorder="1" applyAlignment="1">
      <alignment vertical="center" wrapText="1"/>
    </xf>
    <xf numFmtId="0" fontId="30" fillId="25" borderId="34" xfId="0" applyFont="1" applyFill="1" applyBorder="1" applyAlignment="1" applyProtection="1">
      <alignment horizontal="justify"/>
      <protection locked="0"/>
    </xf>
    <xf numFmtId="0" fontId="30" fillId="25" borderId="18" xfId="0" applyFont="1" applyFill="1" applyBorder="1" applyAlignment="1" applyProtection="1">
      <alignment horizontal="justify"/>
      <protection locked="0"/>
    </xf>
    <xf numFmtId="0" fontId="28" fillId="0" borderId="3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/>
    </xf>
    <xf numFmtId="2" fontId="19" fillId="0" borderId="0" xfId="0" applyNumberFormat="1" applyFont="1" applyFill="1" applyBorder="1" applyAlignment="1" applyProtection="1">
      <alignment horizontal="right"/>
    </xf>
    <xf numFmtId="0" fontId="53" fillId="0" borderId="0" xfId="0" applyFont="1" applyAlignment="1">
      <alignment horizontal="right"/>
    </xf>
    <xf numFmtId="2" fontId="53" fillId="0" borderId="0" xfId="0" applyNumberFormat="1" applyFont="1" applyAlignment="1">
      <alignment horizontal="right"/>
    </xf>
    <xf numFmtId="2" fontId="27" fillId="0" borderId="0" xfId="0" applyNumberFormat="1" applyFont="1" applyFill="1" applyAlignment="1" applyProtection="1">
      <alignment horizontal="right"/>
    </xf>
    <xf numFmtId="0" fontId="19" fillId="0" borderId="0" xfId="0" applyNumberFormat="1" applyFont="1" applyFill="1" applyAlignment="1" applyProtection="1">
      <alignment horizontal="right"/>
    </xf>
    <xf numFmtId="0" fontId="1" fillId="0" borderId="0" xfId="0" applyNumberFormat="1" applyFont="1" applyFill="1" applyAlignment="1" applyProtection="1">
      <alignment horizontal="right"/>
    </xf>
    <xf numFmtId="0" fontId="4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19" fillId="0" borderId="0" xfId="0" applyFont="1" applyFill="1" applyAlignment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1" fillId="0" borderId="23" xfId="0" applyFont="1" applyFill="1" applyBorder="1" applyAlignment="1">
      <alignment horizontal="center" vertical="center" wrapText="1"/>
    </xf>
    <xf numFmtId="4" fontId="22" fillId="0" borderId="0" xfId="55" applyNumberFormat="1" applyFont="1" applyFill="1" applyBorder="1" applyAlignment="1" applyProtection="1"/>
    <xf numFmtId="4" fontId="22" fillId="0" borderId="7" xfId="54" applyNumberFormat="1" applyFont="1" applyBorder="1"/>
    <xf numFmtId="0" fontId="26" fillId="24" borderId="7" xfId="55" applyFont="1" applyFill="1" applyBorder="1" applyAlignment="1" applyProtection="1">
      <alignment horizontal="left" vertical="top" wrapText="1"/>
      <protection locked="0"/>
    </xf>
    <xf numFmtId="4" fontId="34" fillId="25" borderId="9" xfId="48" applyNumberFormat="1" applyFont="1" applyFill="1" applyBorder="1" applyAlignment="1">
      <alignment horizontal="right" vertical="center"/>
    </xf>
    <xf numFmtId="4" fontId="34" fillId="25" borderId="36" xfId="48" applyNumberFormat="1" applyFont="1" applyFill="1" applyBorder="1" applyAlignment="1">
      <alignment horizontal="right" vertical="center"/>
    </xf>
    <xf numFmtId="4" fontId="34" fillId="25" borderId="37" xfId="48" applyNumberFormat="1" applyFont="1" applyFill="1" applyBorder="1" applyAlignment="1">
      <alignment horizontal="right" vertical="center"/>
    </xf>
    <xf numFmtId="4" fontId="34" fillId="25" borderId="34" xfId="48" applyNumberFormat="1" applyFont="1" applyFill="1" applyBorder="1" applyAlignment="1">
      <alignment horizontal="right" vertical="center"/>
    </xf>
    <xf numFmtId="4" fontId="34" fillId="25" borderId="11" xfId="48" applyNumberFormat="1" applyFont="1" applyFill="1" applyBorder="1" applyAlignment="1">
      <alignment horizontal="right" vertical="center"/>
    </xf>
    <xf numFmtId="4" fontId="34" fillId="25" borderId="38" xfId="48" applyNumberFormat="1" applyFont="1" applyFill="1" applyBorder="1" applyAlignment="1">
      <alignment horizontal="right" vertical="center"/>
    </xf>
    <xf numFmtId="4" fontId="34" fillId="25" borderId="7" xfId="48" applyNumberFormat="1" applyFont="1" applyFill="1" applyBorder="1" applyAlignment="1">
      <alignment horizontal="right" vertical="center"/>
    </xf>
    <xf numFmtId="4" fontId="34" fillId="25" borderId="32" xfId="48" applyNumberFormat="1" applyFont="1" applyFill="1" applyBorder="1" applyAlignment="1">
      <alignment horizontal="right" vertical="center"/>
    </xf>
    <xf numFmtId="4" fontId="34" fillId="25" borderId="19" xfId="48" applyNumberFormat="1" applyFont="1" applyFill="1" applyBorder="1" applyAlignment="1">
      <alignment horizontal="right" vertical="center"/>
    </xf>
    <xf numFmtId="4" fontId="34" fillId="25" borderId="18" xfId="48" applyNumberFormat="1" applyFont="1" applyFill="1" applyBorder="1" applyAlignment="1">
      <alignment horizontal="right" vertical="center"/>
    </xf>
    <xf numFmtId="4" fontId="34" fillId="25" borderId="10" xfId="48" applyNumberFormat="1" applyFont="1" applyFill="1" applyBorder="1" applyAlignment="1">
      <alignment horizontal="right" vertical="center"/>
    </xf>
    <xf numFmtId="4" fontId="34" fillId="25" borderId="39" xfId="48" applyNumberFormat="1" applyFont="1" applyFill="1" applyBorder="1" applyAlignment="1">
      <alignment horizontal="right" vertical="center"/>
    </xf>
    <xf numFmtId="4" fontId="35" fillId="0" borderId="7" xfId="48" applyNumberFormat="1" applyFont="1" applyFill="1" applyBorder="1" applyAlignment="1">
      <alignment horizontal="right" vertical="center"/>
    </xf>
    <xf numFmtId="4" fontId="35" fillId="0" borderId="32" xfId="48" applyNumberFormat="1" applyFont="1" applyFill="1" applyBorder="1" applyAlignment="1">
      <alignment horizontal="right" vertical="center"/>
    </xf>
    <xf numFmtId="4" fontId="1" fillId="0" borderId="19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18" xfId="0" applyNumberFormat="1" applyFont="1" applyFill="1" applyBorder="1" applyAlignment="1">
      <alignment horizontal="right" vertical="center" wrapText="1"/>
    </xf>
    <xf numFmtId="4" fontId="35" fillId="0" borderId="10" xfId="48" applyNumberFormat="1" applyFont="1" applyFill="1" applyBorder="1" applyAlignment="1">
      <alignment horizontal="right" vertical="center"/>
    </xf>
    <xf numFmtId="4" fontId="35" fillId="0" borderId="18" xfId="48" applyNumberFormat="1" applyFont="1" applyFill="1" applyBorder="1" applyAlignment="1">
      <alignment horizontal="right" vertical="center"/>
    </xf>
    <xf numFmtId="4" fontId="35" fillId="0" borderId="39" xfId="48" applyNumberFormat="1" applyFont="1" applyFill="1" applyBorder="1" applyAlignment="1">
      <alignment horizontal="right" vertical="center"/>
    </xf>
    <xf numFmtId="4" fontId="1" fillId="0" borderId="7" xfId="0" applyNumberFormat="1" applyFont="1" applyFill="1" applyBorder="1" applyAlignment="1">
      <alignment horizontal="right"/>
    </xf>
    <xf numFmtId="4" fontId="1" fillId="0" borderId="18" xfId="0" applyNumberFormat="1" applyFont="1" applyFill="1" applyBorder="1" applyAlignment="1">
      <alignment horizontal="right"/>
    </xf>
    <xf numFmtId="4" fontId="35" fillId="24" borderId="7" xfId="0" applyNumberFormat="1" applyFont="1" applyFill="1" applyBorder="1" applyAlignment="1">
      <alignment horizontal="right" wrapText="1"/>
    </xf>
    <xf numFmtId="4" fontId="35" fillId="24" borderId="32" xfId="0" applyNumberFormat="1" applyFont="1" applyFill="1" applyBorder="1" applyAlignment="1">
      <alignment horizontal="right" wrapText="1"/>
    </xf>
    <xf numFmtId="4" fontId="1" fillId="0" borderId="7" xfId="0" applyNumberFormat="1" applyFont="1" applyFill="1" applyBorder="1" applyAlignment="1" applyProtection="1">
      <alignment horizontal="right"/>
      <protection locked="0"/>
    </xf>
    <xf numFmtId="4" fontId="1" fillId="0" borderId="18" xfId="0" applyNumberFormat="1" applyFont="1" applyFill="1" applyBorder="1" applyAlignment="1" applyProtection="1">
      <alignment horizontal="right"/>
      <protection locked="0"/>
    </xf>
    <xf numFmtId="4" fontId="1" fillId="0" borderId="7" xfId="0" applyNumberFormat="1" applyFont="1" applyFill="1" applyBorder="1" applyAlignment="1">
      <alignment horizontal="right" wrapText="1"/>
    </xf>
    <xf numFmtId="4" fontId="1" fillId="0" borderId="18" xfId="0" applyNumberFormat="1" applyFont="1" applyFill="1" applyBorder="1" applyAlignment="1">
      <alignment horizontal="right" wrapText="1"/>
    </xf>
    <xf numFmtId="4" fontId="35" fillId="0" borderId="15" xfId="48" applyNumberFormat="1" applyFont="1" applyFill="1" applyBorder="1" applyAlignment="1">
      <alignment horizontal="right" vertical="center"/>
    </xf>
    <xf numFmtId="4" fontId="35" fillId="0" borderId="40" xfId="48" applyNumberFormat="1" applyFont="1" applyFill="1" applyBorder="1" applyAlignment="1">
      <alignment horizontal="right" vertical="center"/>
    </xf>
    <xf numFmtId="4" fontId="1" fillId="0" borderId="41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Fill="1" applyBorder="1" applyAlignment="1">
      <alignment horizontal="right"/>
    </xf>
    <xf numFmtId="4" fontId="1" fillId="0" borderId="15" xfId="0" applyNumberFormat="1" applyFont="1" applyFill="1" applyBorder="1" applyAlignment="1">
      <alignment horizontal="right" vertical="center" wrapText="1"/>
    </xf>
    <xf numFmtId="4" fontId="35" fillId="0" borderId="20" xfId="48" applyNumberFormat="1" applyFont="1" applyFill="1" applyBorder="1" applyAlignment="1">
      <alignment horizontal="right" vertical="center"/>
    </xf>
    <xf numFmtId="4" fontId="35" fillId="0" borderId="33" xfId="48" applyNumberFormat="1" applyFont="1" applyFill="1" applyBorder="1" applyAlignment="1">
      <alignment horizontal="right" vertical="center"/>
    </xf>
    <xf numFmtId="4" fontId="35" fillId="0" borderId="42" xfId="48" applyNumberFormat="1" applyFont="1" applyFill="1" applyBorder="1" applyAlignment="1">
      <alignment horizontal="right" vertical="center"/>
    </xf>
    <xf numFmtId="4" fontId="35" fillId="0" borderId="12" xfId="48" applyNumberFormat="1" applyFont="1" applyFill="1" applyBorder="1" applyAlignment="1">
      <alignment horizontal="right" vertical="center"/>
    </xf>
    <xf numFmtId="4" fontId="34" fillId="0" borderId="43" xfId="48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right" wrapText="1"/>
    </xf>
    <xf numFmtId="4" fontId="19" fillId="25" borderId="9" xfId="0" applyNumberFormat="1" applyFont="1" applyFill="1" applyBorder="1" applyAlignment="1" applyProtection="1">
      <alignment horizontal="right" vertical="center"/>
    </xf>
    <xf numFmtId="4" fontId="19" fillId="25" borderId="36" xfId="0" applyNumberFormat="1" applyFont="1" applyFill="1" applyBorder="1" applyAlignment="1" applyProtection="1">
      <alignment horizontal="right" vertical="center"/>
    </xf>
    <xf numFmtId="4" fontId="19" fillId="25" borderId="37" xfId="0" applyNumberFormat="1" applyFont="1" applyFill="1" applyBorder="1" applyAlignment="1" applyProtection="1">
      <alignment horizontal="right" vertical="center"/>
    </xf>
    <xf numFmtId="4" fontId="19" fillId="25" borderId="34" xfId="0" applyNumberFormat="1" applyFont="1" applyFill="1" applyBorder="1" applyAlignment="1" applyProtection="1">
      <alignment horizontal="right" vertical="center"/>
    </xf>
    <xf numFmtId="4" fontId="19" fillId="25" borderId="11" xfId="0" applyNumberFormat="1" applyFont="1" applyFill="1" applyBorder="1" applyAlignment="1" applyProtection="1">
      <alignment horizontal="right" vertical="center"/>
    </xf>
    <xf numFmtId="4" fontId="19" fillId="25" borderId="38" xfId="0" applyNumberFormat="1" applyFont="1" applyFill="1" applyBorder="1" applyAlignment="1" applyProtection="1">
      <alignment horizontal="right" vertical="center"/>
    </xf>
    <xf numFmtId="4" fontId="19" fillId="25" borderId="7" xfId="0" applyNumberFormat="1" applyFont="1" applyFill="1" applyBorder="1" applyAlignment="1" applyProtection="1">
      <alignment horizontal="right" vertical="center"/>
    </xf>
    <xf numFmtId="4" fontId="19" fillId="25" borderId="32" xfId="0" applyNumberFormat="1" applyFont="1" applyFill="1" applyBorder="1" applyAlignment="1" applyProtection="1">
      <alignment horizontal="right" vertical="center"/>
    </xf>
    <xf numFmtId="4" fontId="19" fillId="25" borderId="19" xfId="0" applyNumberFormat="1" applyFont="1" applyFill="1" applyBorder="1" applyAlignment="1" applyProtection="1">
      <alignment horizontal="right" vertical="center"/>
    </xf>
    <xf numFmtId="4" fontId="19" fillId="25" borderId="18" xfId="0" applyNumberFormat="1" applyFont="1" applyFill="1" applyBorder="1" applyAlignment="1" applyProtection="1">
      <alignment horizontal="right" vertical="center"/>
    </xf>
    <xf numFmtId="4" fontId="19" fillId="25" borderId="10" xfId="0" applyNumberFormat="1" applyFont="1" applyFill="1" applyBorder="1" applyAlignment="1" applyProtection="1">
      <alignment horizontal="right" vertical="center"/>
    </xf>
    <xf numFmtId="4" fontId="19" fillId="25" borderId="39" xfId="0" applyNumberFormat="1" applyFont="1" applyFill="1" applyBorder="1" applyAlignment="1" applyProtection="1">
      <alignment horizontal="right" vertical="center"/>
    </xf>
    <xf numFmtId="4" fontId="35" fillId="0" borderId="7" xfId="0" applyNumberFormat="1" applyFont="1" applyFill="1" applyBorder="1" applyAlignment="1">
      <alignment horizontal="right" wrapText="1"/>
    </xf>
    <xf numFmtId="4" fontId="35" fillId="0" borderId="18" xfId="0" applyNumberFormat="1" applyFont="1" applyFill="1" applyBorder="1" applyAlignment="1">
      <alignment horizontal="right" wrapText="1"/>
    </xf>
    <xf numFmtId="4" fontId="1" fillId="0" borderId="23" xfId="0" applyNumberFormat="1" applyFont="1" applyFill="1" applyBorder="1" applyAlignment="1">
      <alignment horizontal="right" wrapText="1"/>
    </xf>
    <xf numFmtId="4" fontId="1" fillId="0" borderId="12" xfId="0" applyNumberFormat="1" applyFont="1" applyFill="1" applyBorder="1" applyAlignment="1" applyProtection="1">
      <alignment horizontal="right"/>
      <protection locked="0"/>
    </xf>
    <xf numFmtId="4" fontId="1" fillId="0" borderId="27" xfId="0" applyNumberFormat="1" applyFont="1" applyFill="1" applyBorder="1" applyAlignment="1" applyProtection="1">
      <alignment horizontal="right"/>
      <protection locked="0"/>
    </xf>
    <xf numFmtId="4" fontId="1" fillId="0" borderId="15" xfId="0" applyNumberFormat="1" applyFont="1" applyFill="1" applyBorder="1" applyAlignment="1" applyProtection="1">
      <alignment horizontal="right"/>
      <protection locked="0"/>
    </xf>
    <xf numFmtId="4" fontId="1" fillId="0" borderId="33" xfId="0" applyNumberFormat="1" applyFont="1" applyFill="1" applyBorder="1" applyAlignment="1" applyProtection="1">
      <alignment horizontal="right"/>
      <protection locked="0"/>
    </xf>
    <xf numFmtId="4" fontId="1" fillId="0" borderId="21" xfId="0" applyNumberFormat="1" applyFont="1" applyFill="1" applyBorder="1" applyAlignment="1" applyProtection="1">
      <alignment horizontal="right"/>
      <protection locked="0"/>
    </xf>
    <xf numFmtId="4" fontId="1" fillId="0" borderId="21" xfId="0" applyNumberFormat="1" applyFont="1" applyFill="1" applyBorder="1" applyAlignment="1">
      <alignment horizontal="right"/>
    </xf>
    <xf numFmtId="4" fontId="1" fillId="0" borderId="23" xfId="0" applyNumberFormat="1" applyFont="1" applyFill="1" applyBorder="1" applyAlignment="1">
      <alignment horizontal="right"/>
    </xf>
    <xf numFmtId="4" fontId="1" fillId="0" borderId="15" xfId="0" applyNumberFormat="1" applyFont="1" applyFill="1" applyBorder="1" applyAlignment="1">
      <alignment horizontal="right" wrapText="1"/>
    </xf>
    <xf numFmtId="4" fontId="1" fillId="0" borderId="33" xfId="0" applyNumberFormat="1" applyFont="1" applyFill="1" applyBorder="1" applyAlignment="1">
      <alignment horizontal="right" wrapText="1"/>
    </xf>
    <xf numFmtId="4" fontId="1" fillId="0" borderId="7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" fontId="35" fillId="24" borderId="15" xfId="0" applyNumberFormat="1" applyFont="1" applyFill="1" applyBorder="1" applyAlignment="1">
      <alignment horizontal="right" wrapText="1"/>
    </xf>
    <xf numFmtId="4" fontId="35" fillId="24" borderId="40" xfId="0" applyNumberFormat="1" applyFont="1" applyFill="1" applyBorder="1" applyAlignment="1">
      <alignment horizontal="right" wrapText="1"/>
    </xf>
    <xf numFmtId="4" fontId="1" fillId="0" borderId="15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9" fillId="25" borderId="44" xfId="0" applyNumberFormat="1" applyFont="1" applyFill="1" applyBorder="1" applyAlignment="1" applyProtection="1">
      <alignment horizontal="right" vertical="center"/>
    </xf>
    <xf numFmtId="4" fontId="19" fillId="25" borderId="12" xfId="0" applyNumberFormat="1" applyFont="1" applyFill="1" applyBorder="1" applyAlignment="1" applyProtection="1">
      <alignment horizontal="right" vertical="center"/>
    </xf>
    <xf numFmtId="4" fontId="19" fillId="25" borderId="27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>
      <alignment horizontal="right"/>
    </xf>
    <xf numFmtId="4" fontId="1" fillId="0" borderId="17" xfId="0" applyNumberFormat="1" applyFont="1" applyFill="1" applyBorder="1" applyAlignment="1" applyProtection="1">
      <alignment horizontal="right"/>
    </xf>
    <xf numFmtId="4" fontId="1" fillId="0" borderId="7" xfId="0" applyNumberFormat="1" applyFont="1" applyFill="1" applyBorder="1" applyAlignment="1" applyProtection="1">
      <alignment horizontal="right"/>
    </xf>
    <xf numFmtId="4" fontId="1" fillId="0" borderId="18" xfId="0" applyNumberFormat="1" applyFont="1" applyFill="1" applyBorder="1" applyAlignment="1" applyProtection="1">
      <alignment horizontal="right"/>
    </xf>
    <xf numFmtId="4" fontId="19" fillId="0" borderId="14" xfId="0" applyNumberFormat="1" applyFont="1" applyFill="1" applyBorder="1" applyAlignment="1" applyProtection="1">
      <alignment horizontal="right" vertical="center"/>
    </xf>
    <xf numFmtId="4" fontId="19" fillId="0" borderId="45" xfId="0" applyNumberFormat="1" applyFont="1" applyFill="1" applyBorder="1" applyAlignment="1" applyProtection="1">
      <alignment horizontal="right" vertical="center"/>
    </xf>
    <xf numFmtId="4" fontId="28" fillId="25" borderId="26" xfId="0" applyNumberFormat="1" applyFont="1" applyFill="1" applyBorder="1" applyAlignment="1">
      <alignment horizontal="right" vertical="center" wrapText="1"/>
    </xf>
    <xf numFmtId="4" fontId="28" fillId="25" borderId="12" xfId="0" applyNumberFormat="1" applyFont="1" applyFill="1" applyBorder="1" applyAlignment="1">
      <alignment horizontal="right" vertical="center" wrapText="1"/>
    </xf>
    <xf numFmtId="4" fontId="28" fillId="25" borderId="27" xfId="0" applyNumberFormat="1" applyFont="1" applyFill="1" applyBorder="1" applyAlignment="1">
      <alignment horizontal="right" vertical="center" wrapText="1"/>
    </xf>
    <xf numFmtId="4" fontId="28" fillId="25" borderId="11" xfId="0" applyNumberFormat="1" applyFont="1" applyFill="1" applyBorder="1" applyAlignment="1">
      <alignment horizontal="right" vertical="center" wrapText="1"/>
    </xf>
    <xf numFmtId="4" fontId="28" fillId="25" borderId="9" xfId="0" applyNumberFormat="1" applyFont="1" applyFill="1" applyBorder="1" applyAlignment="1">
      <alignment horizontal="right" vertical="center" wrapText="1"/>
    </xf>
    <xf numFmtId="4" fontId="28" fillId="25" borderId="36" xfId="0" applyNumberFormat="1" applyFont="1" applyFill="1" applyBorder="1" applyAlignment="1">
      <alignment horizontal="right" vertical="center" wrapText="1"/>
    </xf>
    <xf numFmtId="4" fontId="28" fillId="25" borderId="10" xfId="0" applyNumberFormat="1" applyFont="1" applyFill="1" applyBorder="1" applyAlignment="1">
      <alignment horizontal="right" vertical="center" wrapText="1"/>
    </xf>
    <xf numFmtId="4" fontId="28" fillId="25" borderId="7" xfId="0" applyNumberFormat="1" applyFont="1" applyFill="1" applyBorder="1" applyAlignment="1">
      <alignment horizontal="right" vertical="center" wrapText="1"/>
    </xf>
    <xf numFmtId="4" fontId="28" fillId="25" borderId="18" xfId="0" applyNumberFormat="1" applyFont="1" applyFill="1" applyBorder="1" applyAlignment="1">
      <alignment horizontal="right" vertical="center" wrapText="1"/>
    </xf>
    <xf numFmtId="4" fontId="28" fillId="25" borderId="32" xfId="0" applyNumberFormat="1" applyFont="1" applyFill="1" applyBorder="1" applyAlignment="1">
      <alignment horizontal="right" vertical="center" wrapText="1"/>
    </xf>
    <xf numFmtId="4" fontId="30" fillId="0" borderId="10" xfId="0" applyNumberFormat="1" applyFont="1" applyFill="1" applyBorder="1" applyAlignment="1" applyProtection="1">
      <alignment horizontal="right"/>
      <protection locked="0"/>
    </xf>
    <xf numFmtId="4" fontId="30" fillId="0" borderId="7" xfId="0" applyNumberFormat="1" applyFont="1" applyFill="1" applyBorder="1" applyAlignment="1" applyProtection="1">
      <alignment horizontal="right" vertical="center" wrapText="1"/>
    </xf>
    <xf numFmtId="4" fontId="30" fillId="24" borderId="18" xfId="0" applyNumberFormat="1" applyFont="1" applyFill="1" applyBorder="1" applyAlignment="1" applyProtection="1">
      <alignment horizontal="right" vertical="center" wrapText="1"/>
    </xf>
    <xf numFmtId="4" fontId="30" fillId="0" borderId="10" xfId="0" applyNumberFormat="1" applyFont="1" applyFill="1" applyBorder="1" applyAlignment="1">
      <alignment horizontal="right" vertical="top" wrapText="1"/>
    </xf>
    <xf numFmtId="4" fontId="30" fillId="0" borderId="7" xfId="0" applyNumberFormat="1" applyFont="1" applyFill="1" applyBorder="1" applyAlignment="1">
      <alignment horizontal="right" vertical="top" wrapText="1"/>
    </xf>
    <xf numFmtId="4" fontId="30" fillId="0" borderId="18" xfId="0" applyNumberFormat="1" applyFont="1" applyFill="1" applyBorder="1" applyAlignment="1">
      <alignment horizontal="right" vertical="top" wrapText="1"/>
    </xf>
    <xf numFmtId="4" fontId="30" fillId="24" borderId="32" xfId="0" applyNumberFormat="1" applyFont="1" applyFill="1" applyBorder="1" applyAlignment="1" applyProtection="1">
      <alignment horizontal="right" vertical="center" wrapText="1"/>
    </xf>
    <xf numFmtId="4" fontId="30" fillId="0" borderId="18" xfId="0" applyNumberFormat="1" applyFont="1" applyFill="1" applyBorder="1" applyAlignment="1" applyProtection="1">
      <alignment horizontal="right" vertical="center" wrapText="1"/>
    </xf>
    <xf numFmtId="4" fontId="30" fillId="0" borderId="32" xfId="0" applyNumberFormat="1" applyFont="1" applyFill="1" applyBorder="1" applyAlignment="1" applyProtection="1">
      <alignment horizontal="right" vertical="center" wrapText="1"/>
    </xf>
    <xf numFmtId="4" fontId="30" fillId="0" borderId="7" xfId="0" applyNumberFormat="1" applyFont="1" applyFill="1" applyBorder="1" applyAlignment="1" applyProtection="1">
      <alignment horizontal="right"/>
      <protection locked="0"/>
    </xf>
    <xf numFmtId="4" fontId="30" fillId="0" borderId="18" xfId="0" applyNumberFormat="1" applyFont="1" applyFill="1" applyBorder="1" applyAlignment="1" applyProtection="1">
      <alignment horizontal="right"/>
      <protection locked="0"/>
    </xf>
    <xf numFmtId="4" fontId="57" fillId="24" borderId="18" xfId="0" applyNumberFormat="1" applyFont="1" applyFill="1" applyBorder="1" applyAlignment="1">
      <alignment horizontal="right" wrapText="1"/>
    </xf>
    <xf numFmtId="4" fontId="30" fillId="0" borderId="7" xfId="0" applyNumberFormat="1" applyFont="1" applyFill="1" applyBorder="1" applyAlignment="1">
      <alignment horizontal="right" vertical="center" wrapText="1"/>
    </xf>
    <xf numFmtId="4" fontId="30" fillId="0" borderId="18" xfId="0" applyNumberFormat="1" applyFont="1" applyFill="1" applyBorder="1" applyAlignment="1">
      <alignment horizontal="right" vertical="center" wrapText="1"/>
    </xf>
    <xf numFmtId="4" fontId="30" fillId="0" borderId="20" xfId="0" applyNumberFormat="1" applyFont="1" applyFill="1" applyBorder="1" applyAlignment="1" applyProtection="1">
      <alignment horizontal="right"/>
      <protection locked="0"/>
    </xf>
    <xf numFmtId="4" fontId="30" fillId="0" borderId="15" xfId="0" applyNumberFormat="1" applyFont="1" applyFill="1" applyBorder="1" applyAlignment="1" applyProtection="1">
      <alignment horizontal="right" vertical="center" wrapText="1"/>
    </xf>
    <xf numFmtId="4" fontId="30" fillId="0" borderId="15" xfId="0" applyNumberFormat="1" applyFont="1" applyFill="1" applyBorder="1" applyAlignment="1">
      <alignment horizontal="right" vertical="center" wrapText="1"/>
    </xf>
    <xf numFmtId="4" fontId="30" fillId="0" borderId="33" xfId="0" applyNumberFormat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top" wrapText="1"/>
    </xf>
    <xf numFmtId="4" fontId="30" fillId="0" borderId="21" xfId="0" applyNumberFormat="1" applyFont="1" applyFill="1" applyBorder="1" applyAlignment="1" applyProtection="1">
      <alignment horizontal="right"/>
      <protection locked="0"/>
    </xf>
    <xf numFmtId="4" fontId="30" fillId="0" borderId="23" xfId="0" applyNumberFormat="1" applyFont="1" applyFill="1" applyBorder="1" applyAlignment="1" applyProtection="1">
      <alignment horizontal="right"/>
      <protection locked="0"/>
    </xf>
    <xf numFmtId="4" fontId="30" fillId="0" borderId="22" xfId="0" applyNumberFormat="1" applyFont="1" applyFill="1" applyBorder="1" applyAlignment="1" applyProtection="1">
      <alignment horizontal="right"/>
      <protection locked="0"/>
    </xf>
    <xf numFmtId="4" fontId="30" fillId="0" borderId="21" xfId="0" applyNumberFormat="1" applyFont="1" applyFill="1" applyBorder="1" applyAlignment="1" applyProtection="1">
      <alignment horizontal="right" vertical="center" wrapText="1"/>
    </xf>
    <xf numFmtId="4" fontId="30" fillId="0" borderId="46" xfId="0" applyNumberFormat="1" applyFont="1" applyFill="1" applyBorder="1" applyAlignment="1" applyProtection="1">
      <alignment horizontal="right" vertical="center" wrapText="1"/>
    </xf>
    <xf numFmtId="4" fontId="28" fillId="25" borderId="11" xfId="0" applyNumberFormat="1" applyFont="1" applyFill="1" applyBorder="1" applyAlignment="1" applyProtection="1">
      <alignment horizontal="right"/>
      <protection locked="0"/>
    </xf>
    <xf numFmtId="4" fontId="28" fillId="25" borderId="9" xfId="0" applyNumberFormat="1" applyFont="1" applyFill="1" applyBorder="1" applyAlignment="1" applyProtection="1">
      <alignment horizontal="right"/>
      <protection locked="0"/>
    </xf>
    <xf numFmtId="4" fontId="28" fillId="25" borderId="34" xfId="0" applyNumberFormat="1" applyFont="1" applyFill="1" applyBorder="1" applyAlignment="1" applyProtection="1">
      <alignment horizontal="right"/>
      <protection locked="0"/>
    </xf>
    <xf numFmtId="4" fontId="28" fillId="25" borderId="36" xfId="0" applyNumberFormat="1" applyFont="1" applyFill="1" applyBorder="1" applyAlignment="1" applyProtection="1">
      <alignment horizontal="right"/>
      <protection locked="0"/>
    </xf>
    <xf numFmtId="4" fontId="28" fillId="25" borderId="10" xfId="0" applyNumberFormat="1" applyFont="1" applyFill="1" applyBorder="1" applyAlignment="1" applyProtection="1">
      <alignment horizontal="right"/>
      <protection locked="0"/>
    </xf>
    <xf numFmtId="4" fontId="28" fillId="25" borderId="7" xfId="0" applyNumberFormat="1" applyFont="1" applyFill="1" applyBorder="1" applyAlignment="1" applyProtection="1">
      <alignment horizontal="right"/>
      <protection locked="0"/>
    </xf>
    <xf numFmtId="4" fontId="28" fillId="25" borderId="18" xfId="0" applyNumberFormat="1" applyFont="1" applyFill="1" applyBorder="1" applyAlignment="1" applyProtection="1">
      <alignment horizontal="right"/>
      <protection locked="0"/>
    </xf>
    <xf numFmtId="4" fontId="28" fillId="25" borderId="32" xfId="0" applyNumberFormat="1" applyFont="1" applyFill="1" applyBorder="1" applyAlignment="1" applyProtection="1">
      <alignment horizontal="right"/>
      <protection locked="0"/>
    </xf>
    <xf numFmtId="4" fontId="28" fillId="0" borderId="7" xfId="0" applyNumberFormat="1" applyFont="1" applyFill="1" applyBorder="1" applyAlignment="1" applyProtection="1">
      <alignment horizontal="right"/>
      <protection locked="0"/>
    </xf>
    <xf numFmtId="4" fontId="30" fillId="0" borderId="18" xfId="0" applyNumberFormat="1" applyFont="1" applyFill="1" applyBorder="1" applyAlignment="1" applyProtection="1">
      <alignment horizontal="right" vertical="center"/>
    </xf>
    <xf numFmtId="4" fontId="30" fillId="0" borderId="20" xfId="0" applyNumberFormat="1" applyFont="1" applyFill="1" applyBorder="1" applyAlignment="1">
      <alignment horizontal="right" vertical="top" wrapText="1"/>
    </xf>
    <xf numFmtId="4" fontId="30" fillId="0" borderId="15" xfId="0" applyNumberFormat="1" applyFont="1" applyFill="1" applyBorder="1" applyAlignment="1">
      <alignment horizontal="right" vertical="top" wrapText="1"/>
    </xf>
    <xf numFmtId="4" fontId="30" fillId="0" borderId="33" xfId="0" applyNumberFormat="1" applyFont="1" applyFill="1" applyBorder="1" applyAlignment="1">
      <alignment horizontal="right" vertical="top" wrapText="1"/>
    </xf>
    <xf numFmtId="4" fontId="30" fillId="0" borderId="40" xfId="0" applyNumberFormat="1" applyFont="1" applyFill="1" applyBorder="1" applyAlignment="1" applyProtection="1">
      <alignment horizontal="right" vertical="center" wrapText="1"/>
    </xf>
    <xf numFmtId="4" fontId="30" fillId="0" borderId="46" xfId="0" applyNumberFormat="1" applyFont="1" applyFill="1" applyBorder="1" applyAlignment="1">
      <alignment horizontal="right" vertical="center" wrapText="1"/>
    </xf>
    <xf numFmtId="4" fontId="30" fillId="0" borderId="26" xfId="0" applyNumberFormat="1" applyFont="1" applyFill="1" applyBorder="1" applyAlignment="1" applyProtection="1">
      <alignment horizontal="right"/>
      <protection locked="0"/>
    </xf>
    <xf numFmtId="4" fontId="30" fillId="0" borderId="12" xfId="0" applyNumberFormat="1" applyFont="1" applyFill="1" applyBorder="1" applyAlignment="1" applyProtection="1">
      <alignment horizontal="right" vertical="center" wrapText="1"/>
    </xf>
    <xf numFmtId="4" fontId="30" fillId="0" borderId="12" xfId="0" applyNumberFormat="1" applyFont="1" applyFill="1" applyBorder="1" applyAlignment="1">
      <alignment horizontal="right" vertical="center" wrapText="1"/>
    </xf>
    <xf numFmtId="4" fontId="30" fillId="0" borderId="30" xfId="0" applyNumberFormat="1" applyFont="1" applyFill="1" applyBorder="1" applyAlignment="1">
      <alignment horizontal="right" vertical="center" wrapText="1"/>
    </xf>
    <xf numFmtId="4" fontId="30" fillId="0" borderId="21" xfId="0" applyNumberFormat="1" applyFont="1" applyFill="1" applyBorder="1" applyAlignment="1">
      <alignment horizontal="right" vertical="center" wrapText="1"/>
    </xf>
    <xf numFmtId="4" fontId="28" fillId="25" borderId="9" xfId="0" applyNumberFormat="1" applyFont="1" applyFill="1" applyBorder="1" applyAlignment="1" applyProtection="1">
      <alignment horizontal="right" vertical="center" wrapText="1"/>
    </xf>
    <xf numFmtId="4" fontId="28" fillId="25" borderId="34" xfId="0" applyNumberFormat="1" applyFont="1" applyFill="1" applyBorder="1" applyAlignment="1" applyProtection="1">
      <alignment horizontal="right" vertical="center" wrapText="1"/>
    </xf>
    <xf numFmtId="4" fontId="28" fillId="25" borderId="11" xfId="0" applyNumberFormat="1" applyFont="1" applyFill="1" applyBorder="1" applyAlignment="1" applyProtection="1">
      <alignment horizontal="right" vertical="center" wrapText="1"/>
    </xf>
    <xf numFmtId="4" fontId="28" fillId="25" borderId="36" xfId="0" applyNumberFormat="1" applyFont="1" applyFill="1" applyBorder="1" applyAlignment="1" applyProtection="1">
      <alignment horizontal="right" vertical="center" wrapText="1"/>
    </xf>
    <xf numFmtId="4" fontId="28" fillId="25" borderId="10" xfId="0" applyNumberFormat="1" applyFont="1" applyFill="1" applyBorder="1" applyAlignment="1" applyProtection="1">
      <alignment horizontal="right" vertical="center" wrapText="1"/>
    </xf>
    <xf numFmtId="4" fontId="28" fillId="25" borderId="7" xfId="0" applyNumberFormat="1" applyFont="1" applyFill="1" applyBorder="1" applyAlignment="1" applyProtection="1">
      <alignment horizontal="right" vertical="center" wrapText="1"/>
    </xf>
    <xf numFmtId="4" fontId="28" fillId="25" borderId="18" xfId="0" applyNumberFormat="1" applyFont="1" applyFill="1" applyBorder="1" applyAlignment="1" applyProtection="1">
      <alignment horizontal="right" vertical="center" wrapText="1"/>
    </xf>
    <xf numFmtId="4" fontId="28" fillId="25" borderId="32" xfId="0" applyNumberFormat="1" applyFont="1" applyFill="1" applyBorder="1" applyAlignment="1" applyProtection="1">
      <alignment horizontal="right" vertical="center" wrapText="1"/>
    </xf>
    <xf numFmtId="4" fontId="30" fillId="0" borderId="23" xfId="0" applyNumberFormat="1" applyFont="1" applyFill="1" applyBorder="1" applyAlignment="1">
      <alignment horizontal="right" vertical="center" wrapText="1"/>
    </xf>
    <xf numFmtId="4" fontId="56" fillId="29" borderId="10" xfId="0" applyNumberFormat="1" applyFont="1" applyFill="1" applyBorder="1" applyAlignment="1">
      <alignment horizontal="right" vertical="top" wrapText="1"/>
    </xf>
    <xf numFmtId="4" fontId="56" fillId="29" borderId="7" xfId="0" applyNumberFormat="1" applyFont="1" applyFill="1" applyBorder="1" applyAlignment="1">
      <alignment horizontal="right" vertical="top" wrapText="1"/>
    </xf>
    <xf numFmtId="4" fontId="30" fillId="0" borderId="32" xfId="0" applyNumberFormat="1" applyFont="1" applyFill="1" applyBorder="1" applyAlignment="1">
      <alignment horizontal="right"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4" fontId="30" fillId="0" borderId="33" xfId="0" applyNumberFormat="1" applyFont="1" applyFill="1" applyBorder="1" applyAlignment="1" applyProtection="1">
      <alignment horizontal="right" vertical="center" wrapText="1"/>
    </xf>
    <xf numFmtId="4" fontId="30" fillId="0" borderId="23" xfId="0" applyNumberFormat="1" applyFont="1" applyFill="1" applyBorder="1" applyAlignment="1" applyProtection="1">
      <alignment horizontal="right" vertical="center" wrapText="1"/>
    </xf>
    <xf numFmtId="4" fontId="30" fillId="25" borderId="11" xfId="0" applyNumberFormat="1" applyFont="1" applyFill="1" applyBorder="1" applyAlignment="1" applyProtection="1">
      <alignment horizontal="right"/>
      <protection locked="0"/>
    </xf>
    <xf numFmtId="4" fontId="30" fillId="25" borderId="9" xfId="0" applyNumberFormat="1" applyFont="1" applyFill="1" applyBorder="1" applyAlignment="1" applyProtection="1">
      <alignment horizontal="right"/>
      <protection locked="0"/>
    </xf>
    <xf numFmtId="4" fontId="30" fillId="25" borderId="34" xfId="0" applyNumberFormat="1" applyFont="1" applyFill="1" applyBorder="1" applyAlignment="1" applyProtection="1">
      <alignment horizontal="right"/>
      <protection locked="0"/>
    </xf>
    <xf numFmtId="4" fontId="30" fillId="25" borderId="36" xfId="0" applyNumberFormat="1" applyFont="1" applyFill="1" applyBorder="1" applyAlignment="1" applyProtection="1">
      <alignment horizontal="right"/>
      <protection locked="0"/>
    </xf>
    <xf numFmtId="4" fontId="30" fillId="25" borderId="10" xfId="0" applyNumberFormat="1" applyFont="1" applyFill="1" applyBorder="1" applyAlignment="1" applyProtection="1">
      <alignment horizontal="right"/>
      <protection locked="0"/>
    </xf>
    <xf numFmtId="4" fontId="30" fillId="25" borderId="7" xfId="0" applyNumberFormat="1" applyFont="1" applyFill="1" applyBorder="1" applyAlignment="1" applyProtection="1">
      <alignment horizontal="right"/>
      <protection locked="0"/>
    </xf>
    <xf numFmtId="4" fontId="30" fillId="25" borderId="18" xfId="0" applyNumberFormat="1" applyFont="1" applyFill="1" applyBorder="1" applyAlignment="1" applyProtection="1">
      <alignment horizontal="right"/>
      <protection locked="0"/>
    </xf>
    <xf numFmtId="4" fontId="30" fillId="25" borderId="32" xfId="0" applyNumberFormat="1" applyFont="1" applyFill="1" applyBorder="1" applyAlignment="1" applyProtection="1">
      <alignment horizontal="right"/>
      <protection locked="0"/>
    </xf>
    <xf numFmtId="4" fontId="28" fillId="0" borderId="16" xfId="0" applyNumberFormat="1" applyFont="1" applyFill="1" applyBorder="1" applyAlignment="1" applyProtection="1">
      <alignment horizontal="right" vertical="center" wrapText="1"/>
    </xf>
    <xf numFmtId="4" fontId="28" fillId="0" borderId="14" xfId="0" applyNumberFormat="1" applyFont="1" applyFill="1" applyBorder="1" applyAlignment="1" applyProtection="1">
      <alignment horizontal="right" vertical="center" wrapText="1"/>
    </xf>
    <xf numFmtId="4" fontId="28" fillId="0" borderId="45" xfId="0" applyNumberFormat="1" applyFont="1" applyFill="1" applyBorder="1" applyAlignment="1" applyProtection="1">
      <alignment horizontal="right" vertical="center" wrapText="1"/>
    </xf>
    <xf numFmtId="4" fontId="28" fillId="0" borderId="48" xfId="0" applyNumberFormat="1" applyFont="1" applyFill="1" applyBorder="1" applyAlignment="1" applyProtection="1">
      <alignment horizontal="right" vertical="center" wrapText="1"/>
    </xf>
    <xf numFmtId="4" fontId="28" fillId="0" borderId="49" xfId="0" applyNumberFormat="1" applyFont="1" applyFill="1" applyBorder="1" applyAlignment="1" applyProtection="1">
      <alignment horizontal="right" vertical="center" wrapText="1"/>
    </xf>
    <xf numFmtId="4" fontId="28" fillId="0" borderId="50" xfId="0" applyNumberFormat="1" applyFont="1" applyFill="1" applyBorder="1" applyAlignment="1" applyProtection="1">
      <alignment horizontal="right" vertical="center" wrapText="1"/>
    </xf>
    <xf numFmtId="4" fontId="28" fillId="0" borderId="51" xfId="0" applyNumberFormat="1" applyFont="1" applyFill="1" applyBorder="1" applyAlignment="1" applyProtection="1">
      <alignment horizontal="right" vertical="center" wrapText="1"/>
    </xf>
    <xf numFmtId="0" fontId="53" fillId="0" borderId="0" xfId="0" applyFont="1" applyFill="1" applyAlignment="1">
      <alignment horizontal="right"/>
    </xf>
    <xf numFmtId="2" fontId="53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 applyProtection="1">
      <alignment horizontal="right"/>
    </xf>
    <xf numFmtId="0" fontId="59" fillId="0" borderId="0" xfId="0" applyFont="1" applyFill="1"/>
    <xf numFmtId="0" fontId="59" fillId="0" borderId="0" xfId="0" applyFont="1" applyFill="1" applyAlignment="1">
      <alignment horizontal="right"/>
    </xf>
    <xf numFmtId="0" fontId="52" fillId="0" borderId="0" xfId="0" applyNumberFormat="1" applyFont="1" applyFill="1" applyAlignment="1" applyProtection="1">
      <alignment horizontal="left" vertical="top"/>
    </xf>
    <xf numFmtId="49" fontId="45" fillId="0" borderId="7" xfId="0" applyNumberFormat="1" applyFont="1" applyFill="1" applyBorder="1" applyAlignment="1">
      <alignment horizontal="left"/>
    </xf>
    <xf numFmtId="4" fontId="1" fillId="0" borderId="18" xfId="48" applyNumberFormat="1" applyFont="1" applyFill="1" applyBorder="1" applyAlignment="1">
      <alignment horizontal="right" vertical="center"/>
    </xf>
    <xf numFmtId="49" fontId="30" fillId="0" borderId="10" xfId="0" applyNumberFormat="1" applyFont="1" applyFill="1" applyBorder="1" applyAlignment="1" applyProtection="1">
      <alignment horizontal="left"/>
    </xf>
    <xf numFmtId="49" fontId="30" fillId="0" borderId="7" xfId="0" applyNumberFormat="1" applyFont="1" applyFill="1" applyBorder="1" applyAlignment="1" applyProtection="1">
      <alignment horizontal="left"/>
    </xf>
    <xf numFmtId="49" fontId="30" fillId="0" borderId="7" xfId="0" applyNumberFormat="1" applyFont="1" applyFill="1" applyBorder="1" applyAlignment="1">
      <alignment horizontal="left" vertical="center" wrapText="1"/>
    </xf>
    <xf numFmtId="49" fontId="30" fillId="0" borderId="10" xfId="0" applyNumberFormat="1" applyFont="1" applyFill="1" applyBorder="1" applyAlignment="1">
      <alignment horizontal="left" vertical="center" wrapText="1"/>
    </xf>
    <xf numFmtId="49" fontId="30" fillId="0" borderId="7" xfId="0" applyNumberFormat="1" applyFont="1" applyFill="1" applyBorder="1" applyAlignment="1">
      <alignment horizontal="left"/>
    </xf>
    <xf numFmtId="49" fontId="30" fillId="0" borderId="18" xfId="0" applyNumberFormat="1" applyFont="1" applyFill="1" applyBorder="1" applyAlignment="1">
      <alignment horizontal="left" vertical="center" wrapText="1"/>
    </xf>
    <xf numFmtId="0" fontId="30" fillId="0" borderId="7" xfId="0" applyFont="1" applyBorder="1"/>
    <xf numFmtId="0" fontId="30" fillId="24" borderId="7" xfId="0" applyFont="1" applyFill="1" applyBorder="1" applyAlignment="1">
      <alignment horizontal="center"/>
    </xf>
    <xf numFmtId="4" fontId="35" fillId="30" borderId="7" xfId="48" applyNumberFormat="1" applyFont="1" applyFill="1" applyBorder="1" applyAlignment="1">
      <alignment horizontal="right" vertical="center"/>
    </xf>
    <xf numFmtId="0" fontId="1" fillId="24" borderId="52" xfId="0" applyNumberFormat="1" applyFont="1" applyFill="1" applyBorder="1" applyAlignment="1" applyProtection="1">
      <alignment horizontal="center" vertical="center" wrapText="1"/>
    </xf>
    <xf numFmtId="0" fontId="1" fillId="24" borderId="53" xfId="0" applyNumberFormat="1" applyFont="1" applyFill="1" applyBorder="1" applyAlignment="1" applyProtection="1">
      <alignment horizontal="center" vertical="center" wrapText="1"/>
    </xf>
    <xf numFmtId="49" fontId="19" fillId="25" borderId="26" xfId="0" applyNumberFormat="1" applyFont="1" applyFill="1" applyBorder="1" applyAlignment="1" applyProtection="1"/>
    <xf numFmtId="49" fontId="19" fillId="25" borderId="12" xfId="0" applyNumberFormat="1" applyFont="1" applyFill="1" applyBorder="1" applyAlignment="1" applyProtection="1"/>
    <xf numFmtId="0" fontId="19" fillId="25" borderId="12" xfId="0" applyNumberFormat="1" applyFont="1" applyFill="1" applyBorder="1" applyAlignment="1" applyProtection="1">
      <alignment horizontal="justify"/>
    </xf>
    <xf numFmtId="4" fontId="19" fillId="25" borderId="43" xfId="0" applyNumberFormat="1" applyFont="1" applyFill="1" applyBorder="1" applyAlignment="1" applyProtection="1">
      <alignment horizontal="right" vertical="center"/>
    </xf>
    <xf numFmtId="4" fontId="19" fillId="25" borderId="26" xfId="0" applyNumberFormat="1" applyFont="1" applyFill="1" applyBorder="1" applyAlignment="1" applyProtection="1">
      <alignment horizontal="right" vertical="center"/>
    </xf>
    <xf numFmtId="4" fontId="19" fillId="25" borderId="54" xfId="0" applyNumberFormat="1" applyFont="1" applyFill="1" applyBorder="1" applyAlignment="1" applyProtection="1">
      <alignment horizontal="right" vertical="center"/>
    </xf>
    <xf numFmtId="4" fontId="35" fillId="24" borderId="18" xfId="0" applyNumberFormat="1" applyFont="1" applyFill="1" applyBorder="1" applyAlignment="1">
      <alignment horizontal="right" wrapText="1"/>
    </xf>
    <xf numFmtId="4" fontId="35" fillId="0" borderId="19" xfId="48" applyNumberFormat="1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right" vertical="center" wrapText="1"/>
    </xf>
    <xf numFmtId="4" fontId="1" fillId="0" borderId="32" xfId="0" applyNumberFormat="1" applyFont="1" applyFill="1" applyBorder="1" applyAlignment="1">
      <alignment horizontal="right" vertical="center" wrapText="1"/>
    </xf>
    <xf numFmtId="4" fontId="1" fillId="0" borderId="32" xfId="0" applyNumberFormat="1" applyFont="1" applyFill="1" applyBorder="1" applyAlignment="1">
      <alignment horizontal="right"/>
    </xf>
    <xf numFmtId="4" fontId="1" fillId="0" borderId="32" xfId="0" applyNumberFormat="1" applyFont="1" applyFill="1" applyBorder="1" applyAlignment="1" applyProtection="1">
      <alignment horizontal="right"/>
      <protection locked="0"/>
    </xf>
    <xf numFmtId="4" fontId="1" fillId="0" borderId="32" xfId="0" applyNumberFormat="1" applyFont="1" applyFill="1" applyBorder="1" applyAlignment="1">
      <alignment horizontal="right" wrapText="1"/>
    </xf>
    <xf numFmtId="4" fontId="1" fillId="0" borderId="40" xfId="0" applyNumberFormat="1" applyFont="1" applyFill="1" applyBorder="1" applyAlignment="1">
      <alignment horizontal="right" wrapText="1"/>
    </xf>
    <xf numFmtId="0" fontId="1" fillId="0" borderId="0" xfId="0" applyNumberFormat="1" applyFont="1" applyFill="1" applyAlignment="1" applyProtection="1">
      <alignment horizontal="center"/>
    </xf>
    <xf numFmtId="0" fontId="26" fillId="0" borderId="0" xfId="0" applyNumberFormat="1" applyFont="1" applyFill="1" applyAlignment="1" applyProtection="1">
      <alignment horizontal="left" vertical="top"/>
    </xf>
    <xf numFmtId="0" fontId="26" fillId="0" borderId="0" xfId="0" applyFont="1" applyFill="1"/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1" fillId="0" borderId="7" xfId="0" applyFont="1" applyFill="1" applyBorder="1" applyAlignment="1">
      <alignment horizontal="center"/>
    </xf>
    <xf numFmtId="0" fontId="2" fillId="24" borderId="20" xfId="0" applyNumberFormat="1" applyFont="1" applyFill="1" applyBorder="1" applyAlignment="1" applyProtection="1">
      <alignment horizontal="center" vertical="center" wrapText="1"/>
    </xf>
    <xf numFmtId="0" fontId="2" fillId="24" borderId="15" xfId="0" applyNumberFormat="1" applyFont="1" applyFill="1" applyBorder="1" applyAlignment="1" applyProtection="1">
      <alignment horizontal="center" vertical="center" wrapText="1"/>
    </xf>
    <xf numFmtId="0" fontId="1" fillId="24" borderId="15" xfId="0" applyNumberFormat="1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2" fillId="24" borderId="40" xfId="0" applyNumberFormat="1" applyFont="1" applyFill="1" applyBorder="1" applyAlignment="1" applyProtection="1">
      <alignment horizontal="center" vertical="center" wrapText="1"/>
    </xf>
    <xf numFmtId="0" fontId="1" fillId="24" borderId="47" xfId="0" applyNumberFormat="1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2" fillId="24" borderId="22" xfId="0" applyNumberFormat="1" applyFont="1" applyFill="1" applyBorder="1" applyAlignment="1" applyProtection="1">
      <alignment horizontal="center" vertical="center" wrapText="1"/>
    </xf>
    <xf numFmtId="0" fontId="2" fillId="24" borderId="21" xfId="0" applyNumberFormat="1" applyFont="1" applyFill="1" applyBorder="1" applyAlignment="1" applyProtection="1">
      <alignment horizontal="center" vertical="center" wrapText="1"/>
    </xf>
    <xf numFmtId="0" fontId="1" fillId="24" borderId="46" xfId="0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/>
    <xf numFmtId="0" fontId="1" fillId="25" borderId="0" xfId="0" applyFont="1" applyFill="1"/>
    <xf numFmtId="0" fontId="1" fillId="26" borderId="0" xfId="0" applyFont="1" applyFill="1"/>
    <xf numFmtId="4" fontId="30" fillId="0" borderId="25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0" fontId="51" fillId="0" borderId="0" xfId="0" applyNumberFormat="1" applyFont="1" applyFill="1" applyAlignment="1" applyProtection="1"/>
    <xf numFmtId="0" fontId="30" fillId="0" borderId="23" xfId="0" applyFont="1" applyFill="1" applyBorder="1" applyAlignment="1" applyProtection="1">
      <alignment horizontal="justify"/>
      <protection locked="0"/>
    </xf>
    <xf numFmtId="49" fontId="30" fillId="0" borderId="26" xfId="0" applyNumberFormat="1" applyFont="1" applyFill="1" applyBorder="1" applyAlignment="1" applyProtection="1">
      <alignment horizontal="left"/>
    </xf>
    <xf numFmtId="49" fontId="30" fillId="0" borderId="12" xfId="0" applyNumberFormat="1" applyFont="1" applyFill="1" applyBorder="1" applyAlignment="1" applyProtection="1">
      <alignment horizontal="left"/>
    </xf>
    <xf numFmtId="49" fontId="30" fillId="0" borderId="27" xfId="0" applyNumberFormat="1" applyFont="1" applyFill="1" applyBorder="1" applyAlignment="1" applyProtection="1">
      <alignment horizontal="left"/>
    </xf>
    <xf numFmtId="0" fontId="30" fillId="0" borderId="12" xfId="0" applyFont="1" applyFill="1" applyBorder="1"/>
    <xf numFmtId="0" fontId="30" fillId="0" borderId="12" xfId="0" applyFont="1" applyFill="1" applyBorder="1" applyAlignment="1" applyProtection="1">
      <alignment horizontal="justify"/>
      <protection locked="0"/>
    </xf>
    <xf numFmtId="0" fontId="30" fillId="0" borderId="27" xfId="0" applyFont="1" applyFill="1" applyBorder="1" applyAlignment="1">
      <alignment horizontal="left" vertical="top" wrapText="1"/>
    </xf>
    <xf numFmtId="0" fontId="28" fillId="25" borderId="9" xfId="0" applyNumberFormat="1" applyFont="1" applyFill="1" applyBorder="1" applyAlignment="1" applyProtection="1"/>
    <xf numFmtId="49" fontId="30" fillId="0" borderId="29" xfId="0" applyNumberFormat="1" applyFont="1" applyFill="1" applyBorder="1" applyAlignment="1" applyProtection="1">
      <alignment vertical="center" wrapText="1"/>
    </xf>
    <xf numFmtId="49" fontId="30" fillId="0" borderId="17" xfId="0" applyNumberFormat="1" applyFont="1" applyFill="1" applyBorder="1" applyAlignment="1" applyProtection="1">
      <alignment vertical="center" wrapText="1"/>
    </xf>
    <xf numFmtId="0" fontId="30" fillId="0" borderId="17" xfId="0" applyFont="1" applyFill="1" applyBorder="1" applyAlignment="1">
      <alignment horizontal="justify"/>
    </xf>
    <xf numFmtId="0" fontId="30" fillId="0" borderId="17" xfId="0" applyFont="1" applyFill="1" applyBorder="1" applyAlignment="1" applyProtection="1">
      <alignment horizontal="justify"/>
      <protection locked="0"/>
    </xf>
    <xf numFmtId="0" fontId="30" fillId="0" borderId="7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left" vertical="top" wrapText="1"/>
    </xf>
    <xf numFmtId="0" fontId="30" fillId="0" borderId="15" xfId="0" applyFont="1" applyFill="1" applyBorder="1" applyAlignment="1">
      <alignment horizontal="justify" vertical="top" wrapText="1"/>
    </xf>
    <xf numFmtId="4" fontId="30" fillId="0" borderId="15" xfId="0" applyNumberFormat="1" applyFont="1" applyFill="1" applyBorder="1" applyAlignment="1" applyProtection="1">
      <alignment horizontal="right"/>
      <protection locked="0"/>
    </xf>
    <xf numFmtId="4" fontId="28" fillId="25" borderId="19" xfId="0" applyNumberFormat="1" applyFont="1" applyFill="1" applyBorder="1" applyAlignment="1" applyProtection="1">
      <alignment horizontal="right" vertical="center" wrapText="1"/>
    </xf>
    <xf numFmtId="0" fontId="28" fillId="25" borderId="36" xfId="0" applyFont="1" applyFill="1" applyBorder="1" applyAlignment="1">
      <alignment vertical="center" wrapText="1"/>
    </xf>
    <xf numFmtId="0" fontId="28" fillId="25" borderId="32" xfId="0" applyFont="1" applyFill="1" applyBorder="1" applyAlignment="1">
      <alignment vertical="center" wrapText="1"/>
    </xf>
    <xf numFmtId="0" fontId="57" fillId="0" borderId="0" xfId="0" applyFont="1" applyFill="1" applyBorder="1" applyAlignment="1">
      <alignment horizontal="left"/>
    </xf>
    <xf numFmtId="0" fontId="57" fillId="0" borderId="0" xfId="0" applyFont="1" applyFill="1" applyBorder="1" applyAlignment="1">
      <alignment wrapText="1"/>
    </xf>
    <xf numFmtId="0" fontId="30" fillId="0" borderId="32" xfId="0" applyFont="1" applyFill="1" applyBorder="1" applyAlignment="1">
      <alignment horizontal="justify" vertical="top" wrapText="1"/>
    </xf>
    <xf numFmtId="0" fontId="30" fillId="0" borderId="32" xfId="0" applyFont="1" applyFill="1" applyBorder="1" applyAlignment="1">
      <alignment horizontal="left" vertical="center" wrapText="1"/>
    </xf>
    <xf numFmtId="0" fontId="30" fillId="0" borderId="46" xfId="0" applyFont="1" applyFill="1" applyBorder="1" applyAlignment="1">
      <alignment horizontal="justify" vertical="top" wrapText="1"/>
    </xf>
    <xf numFmtId="0" fontId="30" fillId="0" borderId="40" xfId="0" applyFont="1" applyFill="1" applyBorder="1" applyAlignment="1">
      <alignment horizontal="left" vertical="center" wrapText="1"/>
    </xf>
    <xf numFmtId="4" fontId="28" fillId="25" borderId="55" xfId="0" applyNumberFormat="1" applyFont="1" applyFill="1" applyBorder="1" applyAlignment="1" applyProtection="1">
      <alignment horizontal="right"/>
      <protection locked="0"/>
    </xf>
    <xf numFmtId="4" fontId="28" fillId="25" borderId="56" xfId="0" applyNumberFormat="1" applyFont="1" applyFill="1" applyBorder="1" applyAlignment="1" applyProtection="1">
      <alignment horizontal="right" vertical="center" wrapText="1"/>
    </xf>
    <xf numFmtId="4" fontId="30" fillId="0" borderId="56" xfId="0" applyNumberFormat="1" applyFont="1" applyFill="1" applyBorder="1" applyAlignment="1" applyProtection="1">
      <alignment horizontal="right"/>
      <protection locked="0"/>
    </xf>
    <xf numFmtId="4" fontId="30" fillId="0" borderId="13" xfId="0" applyNumberFormat="1" applyFont="1" applyFill="1" applyBorder="1" applyAlignment="1" applyProtection="1">
      <alignment horizontal="right"/>
      <protection locked="0"/>
    </xf>
    <xf numFmtId="4" fontId="28" fillId="25" borderId="37" xfId="0" applyNumberFormat="1" applyFont="1" applyFill="1" applyBorder="1" applyAlignment="1" applyProtection="1">
      <alignment horizontal="right" vertical="center" wrapText="1"/>
    </xf>
    <xf numFmtId="4" fontId="28" fillId="0" borderId="10" xfId="0" applyNumberFormat="1" applyFont="1" applyFill="1" applyBorder="1" applyAlignment="1" applyProtection="1">
      <alignment horizontal="right" vertical="center" wrapText="1"/>
    </xf>
    <xf numFmtId="4" fontId="30" fillId="0" borderId="10" xfId="0" applyNumberFormat="1" applyFont="1" applyFill="1" applyBorder="1" applyAlignment="1" applyProtection="1">
      <alignment horizontal="right" vertical="center" wrapText="1"/>
    </xf>
    <xf numFmtId="4" fontId="30" fillId="0" borderId="24" xfId="0" applyNumberFormat="1" applyFont="1" applyFill="1" applyBorder="1" applyAlignment="1" applyProtection="1">
      <alignment horizontal="right" vertical="center" wrapText="1"/>
    </xf>
    <xf numFmtId="49" fontId="1" fillId="0" borderId="10" xfId="0" applyNumberFormat="1" applyFont="1" applyFill="1" applyBorder="1" applyAlignment="1" applyProtection="1">
      <alignment horizontal="justify"/>
    </xf>
    <xf numFmtId="49" fontId="1" fillId="0" borderId="7" xfId="0" applyNumberFormat="1" applyFont="1" applyFill="1" applyBorder="1" applyAlignment="1" applyProtection="1">
      <alignment horizontal="justify"/>
    </xf>
    <xf numFmtId="4" fontId="30" fillId="30" borderId="7" xfId="0" applyNumberFormat="1" applyFont="1" applyFill="1" applyBorder="1" applyAlignment="1">
      <alignment horizontal="right" wrapText="1"/>
    </xf>
    <xf numFmtId="4" fontId="30" fillId="30" borderId="18" xfId="0" applyNumberFormat="1" applyFont="1" applyFill="1" applyBorder="1" applyAlignment="1">
      <alignment horizontal="right" wrapText="1"/>
    </xf>
    <xf numFmtId="2" fontId="30" fillId="0" borderId="0" xfId="0" applyNumberFormat="1" applyFont="1"/>
    <xf numFmtId="4" fontId="35" fillId="0" borderId="21" xfId="48" applyNumberFormat="1" applyFont="1" applyFill="1" applyBorder="1" applyAlignment="1">
      <alignment horizontal="right" vertical="center"/>
    </xf>
    <xf numFmtId="4" fontId="35" fillId="0" borderId="46" xfId="48" applyNumberFormat="1" applyFont="1" applyFill="1" applyBorder="1" applyAlignment="1">
      <alignment horizontal="right" vertical="center"/>
    </xf>
    <xf numFmtId="4" fontId="1" fillId="0" borderId="47" xfId="0" applyNumberFormat="1" applyFont="1" applyFill="1" applyBorder="1" applyAlignment="1">
      <alignment horizontal="right" vertical="center" wrapText="1"/>
    </xf>
    <xf numFmtId="4" fontId="1" fillId="0" borderId="21" xfId="0" applyNumberFormat="1" applyFont="1" applyFill="1" applyBorder="1" applyAlignment="1">
      <alignment horizontal="right" vertical="center" wrapText="1"/>
    </xf>
    <xf numFmtId="4" fontId="1" fillId="0" borderId="23" xfId="0" applyNumberFormat="1" applyFont="1" applyFill="1" applyBorder="1" applyAlignment="1" applyProtection="1">
      <alignment horizontal="right"/>
      <protection locked="0"/>
    </xf>
    <xf numFmtId="4" fontId="35" fillId="0" borderId="22" xfId="48" applyNumberFormat="1" applyFont="1" applyFill="1" applyBorder="1" applyAlignment="1">
      <alignment horizontal="right" vertical="center"/>
    </xf>
    <xf numFmtId="4" fontId="35" fillId="0" borderId="23" xfId="48" applyNumberFormat="1" applyFont="1" applyFill="1" applyBorder="1" applyAlignment="1">
      <alignment horizontal="right" vertical="center"/>
    </xf>
    <xf numFmtId="4" fontId="35" fillId="0" borderId="62" xfId="48" applyNumberFormat="1" applyFont="1" applyFill="1" applyBorder="1" applyAlignment="1">
      <alignment horizontal="right" vertical="center"/>
    </xf>
    <xf numFmtId="0" fontId="1" fillId="0" borderId="21" xfId="0" applyFont="1" applyFill="1" applyBorder="1" applyAlignment="1" applyProtection="1">
      <alignment horizontal="justify"/>
      <protection locked="0"/>
    </xf>
    <xf numFmtId="0" fontId="19" fillId="25" borderId="12" xfId="0" applyFont="1" applyFill="1" applyBorder="1" applyAlignment="1" applyProtection="1">
      <alignment horizontal="justify"/>
      <protection locked="0"/>
    </xf>
    <xf numFmtId="0" fontId="30" fillId="0" borderId="23" xfId="0" applyFont="1" applyFill="1" applyBorder="1" applyAlignment="1">
      <alignment horizontal="justify" vertical="top" wrapText="1"/>
    </xf>
    <xf numFmtId="4" fontId="28" fillId="0" borderId="18" xfId="0" applyNumberFormat="1" applyFont="1" applyFill="1" applyBorder="1" applyAlignment="1" applyProtection="1">
      <alignment horizontal="right"/>
      <protection locked="0"/>
    </xf>
    <xf numFmtId="4" fontId="30" fillId="0" borderId="31" xfId="0" applyNumberFormat="1" applyFont="1" applyFill="1" applyBorder="1" applyAlignment="1">
      <alignment horizontal="right" vertical="center" wrapText="1"/>
    </xf>
    <xf numFmtId="4" fontId="30" fillId="0" borderId="50" xfId="0" applyNumberFormat="1" applyFont="1" applyFill="1" applyBorder="1" applyAlignment="1" applyProtection="1">
      <alignment horizontal="right" vertical="center"/>
    </xf>
    <xf numFmtId="4" fontId="28" fillId="25" borderId="37" xfId="0" applyNumberFormat="1" applyFont="1" applyFill="1" applyBorder="1" applyAlignment="1">
      <alignment horizontal="right" vertical="center" wrapText="1"/>
    </xf>
    <xf numFmtId="4" fontId="28" fillId="25" borderId="19" xfId="0" applyNumberFormat="1" applyFont="1" applyFill="1" applyBorder="1" applyAlignment="1">
      <alignment horizontal="right" vertical="center" wrapText="1"/>
    </xf>
    <xf numFmtId="4" fontId="30" fillId="0" borderId="19" xfId="0" applyNumberFormat="1" applyFont="1" applyFill="1" applyBorder="1" applyAlignment="1" applyProtection="1">
      <alignment horizontal="right"/>
      <protection locked="0"/>
    </xf>
    <xf numFmtId="4" fontId="30" fillId="0" borderId="47" xfId="0" applyNumberFormat="1" applyFont="1" applyFill="1" applyBorder="1" applyAlignment="1" applyProtection="1">
      <alignment horizontal="right"/>
      <protection locked="0"/>
    </xf>
    <xf numFmtId="4" fontId="28" fillId="25" borderId="37" xfId="0" applyNumberFormat="1" applyFont="1" applyFill="1" applyBorder="1" applyAlignment="1" applyProtection="1">
      <alignment horizontal="right"/>
      <protection locked="0"/>
    </xf>
    <xf numFmtId="4" fontId="28" fillId="25" borderId="19" xfId="0" applyNumberFormat="1" applyFont="1" applyFill="1" applyBorder="1" applyAlignment="1" applyProtection="1">
      <alignment horizontal="right"/>
      <protection locked="0"/>
    </xf>
    <xf numFmtId="4" fontId="30" fillId="0" borderId="41" xfId="0" applyNumberFormat="1" applyFont="1" applyFill="1" applyBorder="1" applyAlignment="1" applyProtection="1">
      <alignment horizontal="right"/>
      <protection locked="0"/>
    </xf>
    <xf numFmtId="4" fontId="30" fillId="0" borderId="44" xfId="0" applyNumberFormat="1" applyFont="1" applyFill="1" applyBorder="1" applyAlignment="1" applyProtection="1">
      <alignment horizontal="right"/>
      <protection locked="0"/>
    </xf>
    <xf numFmtId="4" fontId="28" fillId="25" borderId="26" xfId="0" applyNumberFormat="1" applyFont="1" applyFill="1" applyBorder="1" applyAlignment="1" applyProtection="1">
      <alignment horizontal="right"/>
      <protection locked="0"/>
    </xf>
    <xf numFmtId="4" fontId="28" fillId="25" borderId="12" xfId="0" applyNumberFormat="1" applyFont="1" applyFill="1" applyBorder="1" applyAlignment="1" applyProtection="1">
      <alignment horizontal="right"/>
      <protection locked="0"/>
    </xf>
    <xf numFmtId="4" fontId="28" fillId="25" borderId="27" xfId="0" applyNumberFormat="1" applyFont="1" applyFill="1" applyBorder="1" applyAlignment="1" applyProtection="1">
      <alignment horizontal="right"/>
      <protection locked="0"/>
    </xf>
    <xf numFmtId="4" fontId="30" fillId="29" borderId="7" xfId="0" applyNumberFormat="1" applyFont="1" applyFill="1" applyBorder="1" applyAlignment="1">
      <alignment horizontal="right" vertical="center" wrapText="1"/>
    </xf>
    <xf numFmtId="4" fontId="30" fillId="0" borderId="32" xfId="0" applyNumberFormat="1" applyFont="1" applyFill="1" applyBorder="1" applyAlignment="1">
      <alignment horizontal="right" vertical="top" wrapText="1"/>
    </xf>
    <xf numFmtId="4" fontId="30" fillId="0" borderId="32" xfId="0" applyNumberFormat="1" applyFont="1" applyFill="1" applyBorder="1" applyAlignment="1" applyProtection="1">
      <alignment horizontal="right"/>
      <protection locked="0"/>
    </xf>
    <xf numFmtId="4" fontId="30" fillId="29" borderId="10" xfId="0" applyNumberFormat="1" applyFont="1" applyFill="1" applyBorder="1" applyAlignment="1">
      <alignment horizontal="right" vertical="center" wrapText="1"/>
    </xf>
    <xf numFmtId="4" fontId="30" fillId="29" borderId="32" xfId="0" applyNumberFormat="1" applyFont="1" applyFill="1" applyBorder="1" applyAlignment="1">
      <alignment horizontal="right" vertical="center" wrapText="1"/>
    </xf>
    <xf numFmtId="4" fontId="56" fillId="29" borderId="32" xfId="0" applyNumberFormat="1" applyFont="1" applyFill="1" applyBorder="1" applyAlignment="1">
      <alignment horizontal="right" vertical="top" wrapText="1"/>
    </xf>
    <xf numFmtId="4" fontId="30" fillId="0" borderId="40" xfId="0" applyNumberFormat="1" applyFont="1" applyFill="1" applyBorder="1" applyAlignment="1" applyProtection="1">
      <alignment horizontal="right"/>
      <protection locked="0"/>
    </xf>
    <xf numFmtId="0" fontId="54" fillId="28" borderId="0" xfId="0" applyNumberFormat="1" applyFont="1" applyFill="1" applyAlignment="1" applyProtection="1"/>
    <xf numFmtId="0" fontId="29" fillId="0" borderId="0" xfId="0" applyNumberFormat="1" applyFont="1" applyFill="1" applyAlignment="1" applyProtection="1">
      <alignment horizontal="center" vertical="center"/>
    </xf>
    <xf numFmtId="0" fontId="22" fillId="0" borderId="18" xfId="55" applyFont="1" applyFill="1" applyBorder="1" applyAlignment="1" applyProtection="1">
      <alignment horizontal="left" vertical="center" wrapText="1"/>
      <protection locked="0"/>
    </xf>
    <xf numFmtId="0" fontId="22" fillId="0" borderId="56" xfId="55" applyFont="1" applyFill="1" applyBorder="1" applyAlignment="1" applyProtection="1">
      <alignment horizontal="left" vertical="center" wrapText="1"/>
      <protection locked="0"/>
    </xf>
    <xf numFmtId="0" fontId="22" fillId="0" borderId="19" xfId="55" applyFont="1" applyFill="1" applyBorder="1" applyAlignment="1" applyProtection="1">
      <alignment horizontal="left" vertical="center" wrapText="1"/>
      <protection locked="0"/>
    </xf>
    <xf numFmtId="0" fontId="50" fillId="0" borderId="0" xfId="0" applyNumberFormat="1" applyFont="1" applyFill="1" applyAlignment="1" applyProtection="1">
      <alignment horizontal="justify" vertical="center" wrapText="1"/>
    </xf>
    <xf numFmtId="0" fontId="42" fillId="0" borderId="18" xfId="55" applyFont="1" applyFill="1" applyBorder="1" applyAlignment="1" applyProtection="1">
      <alignment horizontal="left" vertical="center"/>
      <protection locked="0"/>
    </xf>
    <xf numFmtId="0" fontId="42" fillId="0" borderId="56" xfId="55" applyFont="1" applyFill="1" applyBorder="1" applyAlignment="1" applyProtection="1">
      <alignment horizontal="left" vertical="center"/>
      <protection locked="0"/>
    </xf>
    <xf numFmtId="0" fontId="42" fillId="0" borderId="19" xfId="55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Fill="1" applyAlignment="1" applyProtection="1">
      <alignment horizontal="right" vertical="center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right" vertical="center" wrapText="1"/>
    </xf>
    <xf numFmtId="0" fontId="38" fillId="24" borderId="58" xfId="0" applyNumberFormat="1" applyFont="1" applyFill="1" applyBorder="1" applyAlignment="1" applyProtection="1">
      <alignment horizontal="center" vertical="center" wrapText="1"/>
    </xf>
    <xf numFmtId="0" fontId="38" fillId="24" borderId="29" xfId="0" applyNumberFormat="1" applyFont="1" applyFill="1" applyBorder="1" applyAlignment="1" applyProtection="1">
      <alignment horizontal="center" vertical="center" wrapText="1"/>
    </xf>
    <xf numFmtId="0" fontId="38" fillId="24" borderId="26" xfId="0" applyNumberFormat="1" applyFont="1" applyFill="1" applyBorder="1" applyAlignment="1" applyProtection="1">
      <alignment horizontal="center" vertical="center" wrapText="1"/>
    </xf>
    <xf numFmtId="0" fontId="38" fillId="24" borderId="59" xfId="0" applyNumberFormat="1" applyFont="1" applyFill="1" applyBorder="1" applyAlignment="1" applyProtection="1">
      <alignment horizontal="center" vertical="center" wrapText="1"/>
    </xf>
    <xf numFmtId="0" fontId="38" fillId="24" borderId="17" xfId="0" applyNumberFormat="1" applyFont="1" applyFill="1" applyBorder="1" applyAlignment="1" applyProtection="1">
      <alignment horizontal="center" vertical="center" wrapText="1"/>
    </xf>
    <xf numFmtId="0" fontId="38" fillId="24" borderId="12" xfId="0" applyNumberFormat="1" applyFont="1" applyFill="1" applyBorder="1" applyAlignment="1" applyProtection="1">
      <alignment horizontal="center" vertical="center" wrapText="1"/>
    </xf>
    <xf numFmtId="0" fontId="19" fillId="27" borderId="10" xfId="0" applyNumberFormat="1" applyFont="1" applyFill="1" applyBorder="1" applyAlignment="1" applyProtection="1">
      <alignment horizontal="center" vertical="center" wrapText="1"/>
    </xf>
    <xf numFmtId="0" fontId="19" fillId="27" borderId="7" xfId="0" applyNumberFormat="1" applyFont="1" applyFill="1" applyBorder="1" applyAlignment="1" applyProtection="1">
      <alignment horizontal="center" vertical="center" wrapText="1"/>
    </xf>
    <xf numFmtId="0" fontId="22" fillId="27" borderId="60" xfId="0" applyFont="1" applyFill="1" applyBorder="1" applyAlignment="1">
      <alignment horizontal="center"/>
    </xf>
    <xf numFmtId="0" fontId="22" fillId="27" borderId="55" xfId="0" applyFont="1" applyFill="1" applyBorder="1" applyAlignment="1">
      <alignment horizontal="center"/>
    </xf>
    <xf numFmtId="0" fontId="22" fillId="27" borderId="61" xfId="0" applyFont="1" applyFill="1" applyBorder="1" applyAlignment="1">
      <alignment horizontal="center"/>
    </xf>
    <xf numFmtId="0" fontId="47" fillId="27" borderId="21" xfId="0" applyNumberFormat="1" applyFont="1" applyFill="1" applyBorder="1" applyAlignment="1" applyProtection="1">
      <alignment horizontal="center" vertical="center" wrapText="1"/>
    </xf>
    <xf numFmtId="0" fontId="47" fillId="27" borderId="12" xfId="0" applyNumberFormat="1" applyFont="1" applyFill="1" applyBorder="1" applyAlignment="1" applyProtection="1">
      <alignment horizontal="center" vertical="center" wrapText="1"/>
    </xf>
    <xf numFmtId="0" fontId="47" fillId="27" borderId="32" xfId="0" applyNumberFormat="1" applyFont="1" applyFill="1" applyBorder="1" applyAlignment="1" applyProtection="1">
      <alignment horizontal="center" vertical="center" wrapText="1"/>
    </xf>
    <xf numFmtId="0" fontId="21" fillId="24" borderId="9" xfId="0" applyNumberFormat="1" applyFont="1" applyFill="1" applyBorder="1" applyAlignment="1" applyProtection="1">
      <alignment horizontal="justify" vertical="center" wrapText="1"/>
    </xf>
    <xf numFmtId="0" fontId="21" fillId="24" borderId="7" xfId="0" applyNumberFormat="1" applyFont="1" applyFill="1" applyBorder="1" applyAlignment="1" applyProtection="1">
      <alignment horizontal="justify" vertical="center" wrapText="1"/>
    </xf>
    <xf numFmtId="0" fontId="1" fillId="27" borderId="18" xfId="0" applyNumberFormat="1" applyFont="1" applyFill="1" applyBorder="1" applyAlignment="1" applyProtection="1">
      <alignment horizontal="center" vertical="center" wrapText="1"/>
    </xf>
    <xf numFmtId="0" fontId="1" fillId="27" borderId="19" xfId="0" applyNumberFormat="1" applyFont="1" applyFill="1" applyBorder="1" applyAlignment="1" applyProtection="1">
      <alignment horizontal="center" vertical="center" wrapText="1"/>
    </xf>
    <xf numFmtId="0" fontId="47" fillId="27" borderId="46" xfId="0" applyNumberFormat="1" applyFont="1" applyFill="1" applyBorder="1" applyAlignment="1" applyProtection="1">
      <alignment horizontal="center" vertical="center" wrapText="1"/>
    </xf>
    <xf numFmtId="0" fontId="47" fillId="27" borderId="43" xfId="0" applyNumberFormat="1" applyFont="1" applyFill="1" applyBorder="1" applyAlignment="1" applyProtection="1">
      <alignment horizontal="center" vertical="center" wrapText="1"/>
    </xf>
    <xf numFmtId="0" fontId="47" fillId="27" borderId="7" xfId="0" applyNumberFormat="1" applyFont="1" applyFill="1" applyBorder="1" applyAlignment="1" applyProtection="1">
      <alignment horizontal="center" vertical="center" wrapText="1"/>
    </xf>
    <xf numFmtId="0" fontId="1" fillId="27" borderId="21" xfId="0" applyNumberFormat="1" applyFont="1" applyFill="1" applyBorder="1" applyAlignment="1" applyProtection="1">
      <alignment horizontal="center" vertical="center" wrapText="1"/>
    </xf>
    <xf numFmtId="0" fontId="1" fillId="27" borderId="12" xfId="0" applyNumberFormat="1" applyFont="1" applyFill="1" applyBorder="1" applyAlignment="1" applyProtection="1">
      <alignment horizontal="center" vertical="center" wrapText="1"/>
    </xf>
    <xf numFmtId="0" fontId="19" fillId="27" borderId="32" xfId="0" applyNumberFormat="1" applyFont="1" applyFill="1" applyBorder="1" applyAlignment="1" applyProtection="1">
      <alignment horizontal="center" vertical="center" wrapText="1"/>
    </xf>
    <xf numFmtId="0" fontId="19" fillId="27" borderId="21" xfId="0" applyNumberFormat="1" applyFont="1" applyFill="1" applyBorder="1" applyAlignment="1" applyProtection="1">
      <alignment horizontal="center" vertical="center" wrapText="1"/>
    </xf>
    <xf numFmtId="0" fontId="19" fillId="27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32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30" fillId="0" borderId="0" xfId="0" applyNumberFormat="1" applyFont="1" applyFill="1" applyAlignment="1" applyProtection="1">
      <alignment horizontal="justify" vertical="center" wrapText="1"/>
    </xf>
    <xf numFmtId="14" fontId="30" fillId="0" borderId="0" xfId="0" applyNumberFormat="1" applyFont="1" applyFill="1" applyAlignment="1" applyProtection="1">
      <alignment horizontal="right" vertical="center" wrapText="1"/>
    </xf>
    <xf numFmtId="0" fontId="22" fillId="27" borderId="11" xfId="0" applyFont="1" applyFill="1" applyBorder="1" applyAlignment="1">
      <alignment horizontal="center"/>
    </xf>
    <xf numFmtId="0" fontId="22" fillId="27" borderId="9" xfId="0" applyFont="1" applyFill="1" applyBorder="1" applyAlignment="1">
      <alignment horizontal="center"/>
    </xf>
    <xf numFmtId="0" fontId="22" fillId="27" borderId="36" xfId="0" applyFont="1" applyFill="1" applyBorder="1" applyAlignment="1">
      <alignment horizontal="center"/>
    </xf>
    <xf numFmtId="0" fontId="22" fillId="27" borderId="37" xfId="0" applyFont="1" applyFill="1" applyBorder="1" applyAlignment="1">
      <alignment horizontal="center"/>
    </xf>
    <xf numFmtId="0" fontId="22" fillId="27" borderId="34" xfId="0" applyFont="1" applyFill="1" applyBorder="1" applyAlignment="1">
      <alignment horizontal="center"/>
    </xf>
    <xf numFmtId="0" fontId="19" fillId="27" borderId="19" xfId="0" applyNumberFormat="1" applyFont="1" applyFill="1" applyBorder="1" applyAlignment="1" applyProtection="1">
      <alignment horizontal="center" vertical="center" wrapText="1"/>
    </xf>
    <xf numFmtId="0" fontId="1" fillId="27" borderId="7" xfId="0" applyNumberFormat="1" applyFont="1" applyFill="1" applyBorder="1" applyAlignment="1" applyProtection="1">
      <alignment horizontal="center" vertical="center" wrapText="1"/>
    </xf>
    <xf numFmtId="0" fontId="47" fillId="27" borderId="18" xfId="0" applyNumberFormat="1" applyFont="1" applyFill="1" applyBorder="1" applyAlignment="1" applyProtection="1">
      <alignment horizontal="center" vertical="center" wrapText="1"/>
    </xf>
    <xf numFmtId="0" fontId="19" fillId="27" borderId="22" xfId="0" applyNumberFormat="1" applyFont="1" applyFill="1" applyBorder="1" applyAlignment="1" applyProtection="1">
      <alignment horizontal="center" vertical="center" wrapText="1"/>
    </xf>
    <xf numFmtId="0" fontId="19" fillId="27" borderId="26" xfId="0" applyNumberFormat="1" applyFont="1" applyFill="1" applyBorder="1" applyAlignment="1" applyProtection="1">
      <alignment horizontal="center" vertical="center" wrapText="1"/>
    </xf>
    <xf numFmtId="0" fontId="19" fillId="27" borderId="57" xfId="0" applyNumberFormat="1" applyFont="1" applyFill="1" applyBorder="1" applyAlignment="1" applyProtection="1">
      <alignment horizontal="center" vertical="center" wrapText="1"/>
    </xf>
    <xf numFmtId="0" fontId="19" fillId="27" borderId="53" xfId="0" applyNumberFormat="1" applyFont="1" applyFill="1" applyBorder="1" applyAlignment="1" applyProtection="1">
      <alignment horizontal="center" vertical="center" wrapText="1"/>
    </xf>
    <xf numFmtId="0" fontId="19" fillId="27" borderId="54" xfId="0" applyNumberFormat="1" applyFont="1" applyFill="1" applyBorder="1" applyAlignment="1" applyProtection="1">
      <alignment horizontal="center" vertical="center" wrapText="1"/>
    </xf>
    <xf numFmtId="0" fontId="19" fillId="27" borderId="18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37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55" fillId="0" borderId="0" xfId="0" applyNumberFormat="1" applyFont="1" applyFill="1" applyAlignment="1" applyProtection="1">
      <alignment horizontal="left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18" xfId="0" applyNumberFormat="1" applyFont="1" applyFill="1" applyBorder="1" applyAlignment="1" applyProtection="1">
      <alignment horizontal="center" vertical="top"/>
    </xf>
    <xf numFmtId="0" fontId="1" fillId="0" borderId="11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2" fillId="24" borderId="11" xfId="0" applyNumberFormat="1" applyFont="1" applyFill="1" applyBorder="1" applyAlignment="1" applyProtection="1">
      <alignment horizontal="center" vertical="center" wrapText="1"/>
    </xf>
    <xf numFmtId="0" fontId="2" fillId="24" borderId="10" xfId="0" applyNumberFormat="1" applyFont="1" applyFill="1" applyBorder="1" applyAlignment="1" applyProtection="1">
      <alignment horizontal="center" vertical="center" wrapText="1"/>
    </xf>
    <xf numFmtId="0" fontId="2" fillId="24" borderId="9" xfId="0" applyNumberFormat="1" applyFont="1" applyFill="1" applyBorder="1" applyAlignment="1" applyProtection="1">
      <alignment horizontal="center" vertical="center" wrapText="1"/>
    </xf>
    <xf numFmtId="0" fontId="2" fillId="24" borderId="7" xfId="0" applyNumberFormat="1" applyFont="1" applyFill="1" applyBorder="1" applyAlignment="1" applyProtection="1">
      <alignment horizontal="center" vertical="center" wrapText="1"/>
    </xf>
    <xf numFmtId="0" fontId="1" fillId="24" borderId="9" xfId="0" applyNumberFormat="1" applyFont="1" applyFill="1" applyBorder="1" applyAlignment="1" applyProtection="1">
      <alignment horizontal="justify" vertical="center" wrapText="1"/>
    </xf>
    <xf numFmtId="0" fontId="1" fillId="24" borderId="7" xfId="0" applyNumberFormat="1" applyFont="1" applyFill="1" applyBorder="1" applyAlignment="1" applyProtection="1">
      <alignment horizontal="justify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justify" vertical="center"/>
    </xf>
    <xf numFmtId="0" fontId="1" fillId="0" borderId="32" xfId="0" applyNumberFormat="1" applyFont="1" applyFill="1" applyBorder="1" applyAlignment="1" applyProtection="1">
      <alignment horizontal="center" vertical="top"/>
    </xf>
    <xf numFmtId="0" fontId="1" fillId="0" borderId="19" xfId="0" applyFont="1" applyFill="1" applyBorder="1" applyAlignment="1">
      <alignment horizontal="center" vertical="center" wrapText="1"/>
    </xf>
  </cellXfs>
  <cellStyles count="6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37"/>
  <sheetViews>
    <sheetView showGridLines="0" showZeros="0" topLeftCell="A3" workbookViewId="0">
      <selection activeCell="C11" sqref="C11:C12"/>
    </sheetView>
  </sheetViews>
  <sheetFormatPr defaultColWidth="9.109375" defaultRowHeight="12.75" customHeight="1" x14ac:dyDescent="0.25"/>
  <cols>
    <col min="1" max="1" width="9.44140625" style="2" customWidth="1"/>
    <col min="2" max="2" width="48.33203125" style="2" customWidth="1"/>
    <col min="3" max="3" width="13.77734375" style="2" customWidth="1"/>
    <col min="4" max="4" width="16.44140625" style="2" customWidth="1"/>
    <col min="5" max="5" width="18.44140625" style="2" customWidth="1"/>
    <col min="6" max="6" width="14.77734375" style="2" customWidth="1"/>
    <col min="7" max="7" width="7.77734375" style="2" customWidth="1"/>
    <col min="8" max="12" width="9.109375" style="2" customWidth="1"/>
    <col min="13" max="16384" width="9.109375" style="4"/>
  </cols>
  <sheetData>
    <row r="1" spans="1:13" s="16" customFormat="1" ht="12.75" hidden="1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3" ht="12.75" hidden="1" customHeight="1" x14ac:dyDescent="0.25"/>
    <row r="3" spans="1:13" ht="12.75" customHeight="1" x14ac:dyDescent="0.25">
      <c r="D3" s="151" t="s">
        <v>308</v>
      </c>
      <c r="E3" s="151"/>
      <c r="F3" s="151"/>
      <c r="G3" s="151"/>
    </row>
    <row r="4" spans="1:13" ht="12.75" customHeight="1" x14ac:dyDescent="0.25">
      <c r="C4" s="151"/>
      <c r="D4" s="151" t="s">
        <v>306</v>
      </c>
      <c r="E4" s="151"/>
      <c r="F4" s="151"/>
      <c r="G4" s="151"/>
    </row>
    <row r="5" spans="1:13" ht="48" customHeight="1" x14ac:dyDescent="0.25">
      <c r="C5" s="579" t="s">
        <v>391</v>
      </c>
      <c r="D5" s="579"/>
      <c r="E5" s="579"/>
      <c r="F5" s="152"/>
      <c r="G5" s="152"/>
      <c r="M5" s="2"/>
    </row>
    <row r="6" spans="1:13" ht="13.8" x14ac:dyDescent="0.25">
      <c r="C6" s="585" t="s">
        <v>425</v>
      </c>
      <c r="D6" s="585"/>
      <c r="E6" s="154">
        <v>572</v>
      </c>
      <c r="F6" s="96"/>
      <c r="G6" s="37"/>
      <c r="M6" s="2"/>
    </row>
    <row r="7" spans="1:13" ht="36" customHeight="1" x14ac:dyDescent="0.25">
      <c r="A7" s="575" t="s">
        <v>353</v>
      </c>
      <c r="B7" s="575"/>
      <c r="C7" s="575"/>
      <c r="D7" s="575"/>
      <c r="E7" s="575"/>
      <c r="F7" s="575"/>
    </row>
    <row r="8" spans="1:13" ht="20.399999999999999" x14ac:dyDescent="0.25">
      <c r="A8" s="155"/>
      <c r="B8" s="156">
        <v>18202100000</v>
      </c>
      <c r="C8" s="155"/>
      <c r="D8" s="155"/>
      <c r="E8" s="155"/>
      <c r="F8" s="155"/>
    </row>
    <row r="9" spans="1:13" ht="12.6" customHeight="1" x14ac:dyDescent="0.25">
      <c r="A9" s="155"/>
      <c r="B9" s="157" t="s">
        <v>354</v>
      </c>
      <c r="C9" s="155"/>
      <c r="D9" s="155"/>
      <c r="E9" s="155"/>
      <c r="F9" s="155"/>
    </row>
    <row r="10" spans="1:13" ht="12.75" customHeight="1" x14ac:dyDescent="0.25">
      <c r="A10" s="583"/>
      <c r="B10" s="583"/>
      <c r="C10" s="583"/>
      <c r="D10" s="583"/>
      <c r="E10" s="583"/>
      <c r="F10" s="19" t="s">
        <v>320</v>
      </c>
    </row>
    <row r="11" spans="1:13" s="6" customFormat="1" ht="24.75" customHeight="1" x14ac:dyDescent="0.25">
      <c r="A11" s="584" t="s">
        <v>76</v>
      </c>
      <c r="B11" s="584" t="s">
        <v>77</v>
      </c>
      <c r="C11" s="584" t="s">
        <v>314</v>
      </c>
      <c r="D11" s="584" t="s">
        <v>79</v>
      </c>
      <c r="E11" s="584" t="s">
        <v>80</v>
      </c>
      <c r="F11" s="584"/>
      <c r="G11" s="5"/>
      <c r="H11" s="5"/>
      <c r="I11" s="5"/>
      <c r="J11" s="5"/>
      <c r="K11" s="5"/>
      <c r="L11" s="5"/>
    </row>
    <row r="12" spans="1:13" s="6" customFormat="1" ht="38.25" customHeight="1" x14ac:dyDescent="0.25">
      <c r="A12" s="584"/>
      <c r="B12" s="584"/>
      <c r="C12" s="584"/>
      <c r="D12" s="584"/>
      <c r="E12" s="18" t="s">
        <v>315</v>
      </c>
      <c r="F12" s="17" t="s">
        <v>332</v>
      </c>
      <c r="G12" s="5"/>
      <c r="H12" s="5"/>
      <c r="I12" s="5"/>
      <c r="J12" s="5"/>
      <c r="K12" s="5"/>
      <c r="L12" s="5"/>
    </row>
    <row r="13" spans="1:13" s="7" customFormat="1" ht="26.25" customHeight="1" x14ac:dyDescent="0.25">
      <c r="A13" s="576" t="s">
        <v>309</v>
      </c>
      <c r="B13" s="577"/>
      <c r="C13" s="577"/>
      <c r="D13" s="577"/>
      <c r="E13" s="577"/>
      <c r="F13" s="578"/>
      <c r="G13" s="2"/>
      <c r="H13" s="2"/>
      <c r="I13" s="2"/>
      <c r="J13" s="2"/>
      <c r="K13" s="2"/>
      <c r="L13" s="2"/>
    </row>
    <row r="14" spans="1:13" s="9" customFormat="1" ht="16.8" x14ac:dyDescent="0.3">
      <c r="A14" s="50">
        <v>200000</v>
      </c>
      <c r="B14" s="51" t="s">
        <v>142</v>
      </c>
      <c r="C14" s="53">
        <f t="shared" ref="C14:C24" si="0">SUM(D14+E14)</f>
        <v>3563506.1799999997</v>
      </c>
      <c r="D14" s="54">
        <f>+D15</f>
        <v>-4492149.82</v>
      </c>
      <c r="E14" s="54">
        <f>+E15</f>
        <v>8055656</v>
      </c>
      <c r="F14" s="49">
        <f>SUM(F15)</f>
        <v>7950656</v>
      </c>
      <c r="G14" s="8"/>
      <c r="H14" s="8"/>
      <c r="I14" s="8"/>
      <c r="J14" s="8"/>
      <c r="K14" s="8"/>
      <c r="L14" s="8"/>
    </row>
    <row r="15" spans="1:13" s="11" customFormat="1" ht="20.25" customHeight="1" x14ac:dyDescent="0.3">
      <c r="A15" s="145">
        <v>208000</v>
      </c>
      <c r="B15" s="146" t="s">
        <v>143</v>
      </c>
      <c r="C15" s="54">
        <f>SUM(C17+C16)</f>
        <v>3563506.18</v>
      </c>
      <c r="D15" s="54">
        <f>SUM(D17+D16)</f>
        <v>-4492149.82</v>
      </c>
      <c r="E15" s="54">
        <f>SUM(E17+E16)</f>
        <v>8055656</v>
      </c>
      <c r="F15" s="54">
        <f>SUM(F17+F16)</f>
        <v>7950656</v>
      </c>
      <c r="G15" s="10"/>
      <c r="H15" s="10"/>
      <c r="I15" s="10"/>
      <c r="J15" s="10"/>
      <c r="K15" s="10"/>
      <c r="L15" s="10"/>
    </row>
    <row r="16" spans="1:13" s="11" customFormat="1" ht="20.25" customHeight="1" x14ac:dyDescent="0.3">
      <c r="A16" s="56">
        <v>208100</v>
      </c>
      <c r="B16" s="283" t="s">
        <v>390</v>
      </c>
      <c r="C16" s="53">
        <f>SUM(D16+E16)</f>
        <v>3563506.18</v>
      </c>
      <c r="D16" s="281">
        <v>3241506.18</v>
      </c>
      <c r="E16" s="54">
        <v>322000</v>
      </c>
      <c r="F16" s="55">
        <v>217000</v>
      </c>
      <c r="G16" s="10"/>
      <c r="H16" s="10"/>
      <c r="I16" s="10"/>
      <c r="J16" s="10"/>
      <c r="K16" s="10"/>
      <c r="L16" s="10"/>
    </row>
    <row r="17" spans="1:12" s="11" customFormat="1" ht="53.25" customHeight="1" x14ac:dyDescent="0.3">
      <c r="A17" s="147">
        <v>208400</v>
      </c>
      <c r="B17" s="148" t="s">
        <v>144</v>
      </c>
      <c r="C17" s="48">
        <f t="shared" si="0"/>
        <v>0</v>
      </c>
      <c r="D17" s="282">
        <v>-7733656</v>
      </c>
      <c r="E17" s="58">
        <f>SUM(D17*-1)</f>
        <v>7733656</v>
      </c>
      <c r="F17" s="58">
        <f>SUM(E17)</f>
        <v>7733656</v>
      </c>
      <c r="G17" s="10"/>
      <c r="H17" s="10"/>
      <c r="I17" s="10"/>
      <c r="J17" s="10"/>
      <c r="K17" s="10"/>
      <c r="L17" s="10"/>
    </row>
    <row r="18" spans="1:12" s="11" customFormat="1" ht="20.25" customHeight="1" x14ac:dyDescent="0.3">
      <c r="A18" s="147" t="s">
        <v>310</v>
      </c>
      <c r="B18" s="59" t="s">
        <v>311</v>
      </c>
      <c r="C18" s="48">
        <f t="shared" si="0"/>
        <v>3563506.1799999997</v>
      </c>
      <c r="D18" s="74">
        <f>+D14</f>
        <v>-4492149.82</v>
      </c>
      <c r="E18" s="74">
        <f>+E14</f>
        <v>8055656</v>
      </c>
      <c r="F18" s="55">
        <f>F20</f>
        <v>7733656</v>
      </c>
      <c r="G18" s="10"/>
      <c r="H18" s="10"/>
      <c r="I18" s="10"/>
      <c r="J18" s="10"/>
      <c r="K18" s="10"/>
      <c r="L18" s="10"/>
    </row>
    <row r="19" spans="1:12" s="11" customFormat="1" ht="28.95" customHeight="1" x14ac:dyDescent="0.25">
      <c r="A19" s="580" t="s">
        <v>312</v>
      </c>
      <c r="B19" s="581"/>
      <c r="C19" s="581"/>
      <c r="D19" s="581"/>
      <c r="E19" s="581"/>
      <c r="F19" s="582"/>
      <c r="G19" s="10"/>
      <c r="H19" s="10"/>
      <c r="I19" s="10"/>
      <c r="J19" s="10"/>
      <c r="K19" s="10"/>
      <c r="L19" s="10"/>
    </row>
    <row r="20" spans="1:12" s="11" customFormat="1" ht="20.25" customHeight="1" x14ac:dyDescent="0.3">
      <c r="A20" s="50">
        <v>600000</v>
      </c>
      <c r="B20" s="51" t="s">
        <v>78</v>
      </c>
      <c r="C20" s="48">
        <f t="shared" si="0"/>
        <v>0</v>
      </c>
      <c r="D20" s="52">
        <f>+D21</f>
        <v>-7733656</v>
      </c>
      <c r="E20" s="52">
        <f>+E21</f>
        <v>7733656</v>
      </c>
      <c r="F20" s="55">
        <f>F21</f>
        <v>7733656</v>
      </c>
      <c r="G20" s="10"/>
      <c r="H20" s="10"/>
      <c r="I20" s="10"/>
      <c r="J20" s="10"/>
      <c r="K20" s="10"/>
      <c r="L20" s="10"/>
    </row>
    <row r="21" spans="1:12" s="11" customFormat="1" ht="20.25" customHeight="1" x14ac:dyDescent="0.3">
      <c r="A21" s="50">
        <v>602000</v>
      </c>
      <c r="B21" s="51" t="s">
        <v>145</v>
      </c>
      <c r="C21" s="48">
        <f t="shared" si="0"/>
        <v>0</v>
      </c>
      <c r="D21" s="52">
        <f>SUM(D23)</f>
        <v>-7733656</v>
      </c>
      <c r="E21" s="52">
        <f>SUM(E23)</f>
        <v>7733656</v>
      </c>
      <c r="F21" s="55">
        <f>SUM(F23:F23)</f>
        <v>7733656</v>
      </c>
      <c r="G21" s="10"/>
      <c r="H21" s="10"/>
      <c r="I21" s="10"/>
      <c r="J21" s="10"/>
      <c r="K21" s="10"/>
      <c r="L21" s="10"/>
    </row>
    <row r="22" spans="1:12" s="11" customFormat="1" ht="20.25" customHeight="1" x14ac:dyDescent="0.3">
      <c r="A22" s="56">
        <v>602100</v>
      </c>
      <c r="B22" s="283" t="s">
        <v>390</v>
      </c>
      <c r="C22" s="48">
        <f t="shared" si="0"/>
        <v>3563506.18</v>
      </c>
      <c r="D22" s="52">
        <f>SUM(D16)</f>
        <v>3241506.18</v>
      </c>
      <c r="E22" s="52">
        <f>SUM(E16)</f>
        <v>322000</v>
      </c>
      <c r="F22" s="52">
        <f>SUM(F16)</f>
        <v>217000</v>
      </c>
      <c r="G22" s="10"/>
      <c r="H22" s="10"/>
      <c r="I22" s="10"/>
      <c r="J22" s="10"/>
      <c r="K22" s="10"/>
      <c r="L22" s="10"/>
    </row>
    <row r="23" spans="1:12" s="11" customFormat="1" ht="38.4" customHeight="1" x14ac:dyDescent="0.3">
      <c r="A23" s="56">
        <v>602400</v>
      </c>
      <c r="B23" s="57" t="s">
        <v>144</v>
      </c>
      <c r="C23" s="53">
        <f t="shared" si="0"/>
        <v>0</v>
      </c>
      <c r="D23" s="58">
        <f>D17</f>
        <v>-7733656</v>
      </c>
      <c r="E23" s="58">
        <f>E17</f>
        <v>7733656</v>
      </c>
      <c r="F23" s="58">
        <f>F17</f>
        <v>7733656</v>
      </c>
      <c r="G23" s="10"/>
      <c r="H23" s="10"/>
      <c r="I23" s="10"/>
      <c r="J23" s="10"/>
      <c r="K23" s="10"/>
      <c r="L23" s="10"/>
    </row>
    <row r="24" spans="1:12" s="13" customFormat="1" ht="18.75" customHeight="1" x14ac:dyDescent="0.3">
      <c r="A24" s="60" t="s">
        <v>310</v>
      </c>
      <c r="B24" s="59" t="s">
        <v>311</v>
      </c>
      <c r="C24" s="48">
        <f t="shared" si="0"/>
        <v>0</v>
      </c>
      <c r="D24" s="52">
        <f>+D20</f>
        <v>-7733656</v>
      </c>
      <c r="E24" s="52">
        <f>+E20</f>
        <v>7733656</v>
      </c>
      <c r="F24" s="52">
        <f>+F20</f>
        <v>7733656</v>
      </c>
      <c r="G24" s="12"/>
      <c r="H24" s="12"/>
      <c r="I24" s="12"/>
      <c r="J24" s="12"/>
      <c r="K24" s="12"/>
      <c r="L24" s="12"/>
    </row>
    <row r="25" spans="1:12" s="11" customFormat="1" ht="18.75" customHeight="1" x14ac:dyDescent="0.25">
      <c r="A25" s="14"/>
      <c r="B25" s="14"/>
      <c r="C25" s="14"/>
      <c r="D25" s="14"/>
      <c r="E25" s="14"/>
      <c r="F25" s="14"/>
      <c r="G25" s="10"/>
      <c r="H25" s="10"/>
      <c r="I25" s="10"/>
      <c r="J25" s="10"/>
      <c r="K25" s="10"/>
      <c r="L25" s="10"/>
    </row>
    <row r="26" spans="1:12" s="11" customFormat="1" ht="18.75" customHeight="1" x14ac:dyDescent="0.25">
      <c r="A26" s="2"/>
      <c r="B26" s="2"/>
      <c r="C26" s="2"/>
      <c r="D26" s="2"/>
      <c r="E26" s="2"/>
      <c r="F26" s="2"/>
      <c r="G26" s="10"/>
      <c r="H26" s="10"/>
      <c r="I26" s="10"/>
      <c r="J26" s="10"/>
      <c r="K26" s="10"/>
      <c r="L26" s="10"/>
    </row>
    <row r="27" spans="1:12" ht="21.75" customHeight="1" x14ac:dyDescent="0.3">
      <c r="A27" s="77" t="s">
        <v>392</v>
      </c>
      <c r="B27" s="4"/>
      <c r="C27" s="149"/>
      <c r="D27" s="91"/>
      <c r="E27" s="153" t="s">
        <v>393</v>
      </c>
      <c r="F27" s="153"/>
    </row>
    <row r="28" spans="1:12" ht="13.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31" spans="1:12" ht="12.75" customHeight="1" x14ac:dyDescent="0.25">
      <c r="B31" s="574" t="s">
        <v>352</v>
      </c>
      <c r="C31" s="574"/>
      <c r="D31" s="574"/>
      <c r="E31" s="574"/>
      <c r="F31" s="574"/>
    </row>
    <row r="32" spans="1:12" ht="12.75" customHeight="1" x14ac:dyDescent="0.25">
      <c r="B32" s="574"/>
      <c r="C32" s="574"/>
      <c r="D32" s="574"/>
      <c r="E32" s="574"/>
      <c r="F32" s="574"/>
    </row>
    <row r="33" spans="2:6" ht="12.75" customHeight="1" x14ac:dyDescent="0.25">
      <c r="B33" s="574"/>
      <c r="C33" s="574"/>
      <c r="D33" s="574"/>
      <c r="E33" s="574"/>
      <c r="F33" s="574"/>
    </row>
    <row r="34" spans="2:6" ht="12.75" customHeight="1" x14ac:dyDescent="0.25">
      <c r="B34" s="574"/>
      <c r="C34" s="574"/>
      <c r="D34" s="574"/>
      <c r="E34" s="574"/>
      <c r="F34" s="574"/>
    </row>
    <row r="35" spans="2:6" ht="12.75" customHeight="1" x14ac:dyDescent="0.25">
      <c r="B35" s="574"/>
      <c r="C35" s="574"/>
      <c r="D35" s="574"/>
      <c r="E35" s="574"/>
      <c r="F35" s="574"/>
    </row>
    <row r="36" spans="2:6" ht="12.75" customHeight="1" x14ac:dyDescent="0.25">
      <c r="B36" s="574"/>
      <c r="C36" s="574"/>
      <c r="D36" s="574"/>
      <c r="E36" s="574"/>
      <c r="F36" s="574"/>
    </row>
    <row r="37" spans="2:6" ht="12.75" customHeight="1" x14ac:dyDescent="0.25">
      <c r="B37" s="574"/>
      <c r="C37" s="574"/>
      <c r="D37" s="574"/>
      <c r="E37" s="574"/>
      <c r="F37" s="574"/>
    </row>
  </sheetData>
  <mergeCells count="12">
    <mergeCell ref="B31:F37"/>
    <mergeCell ref="A7:F7"/>
    <mergeCell ref="A13:F13"/>
    <mergeCell ref="C5:E5"/>
    <mergeCell ref="A19:F19"/>
    <mergeCell ref="A10:E10"/>
    <mergeCell ref="C11:C12"/>
    <mergeCell ref="D11:D12"/>
    <mergeCell ref="E11:F11"/>
    <mergeCell ref="B11:B12"/>
    <mergeCell ref="C6:D6"/>
    <mergeCell ref="A11:A12"/>
  </mergeCells>
  <phoneticPr fontId="2" type="noConversion"/>
  <printOptions horizontalCentered="1"/>
  <pageMargins left="0.74803149606299213" right="0.56000000000000005" top="0.38" bottom="0.78740157480314965" header="0.24" footer="0.51181102362204722"/>
  <pageSetup paperSize="9" scale="76" fitToHeight="0" orientation="portrait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EK140"/>
  <sheetViews>
    <sheetView showZeros="0" tabSelected="1" zoomScale="60" zoomScaleNormal="60" zoomScaleSheetLayoutView="55" workbookViewId="0">
      <pane xSplit="4" ySplit="12" topLeftCell="E98" activePane="bottomRight" state="frozen"/>
      <selection pane="topRight" activeCell="F1" sqref="F1"/>
      <selection pane="bottomLeft" activeCell="A8" sqref="A8"/>
      <selection pane="bottomRight" activeCell="D126" sqref="D126"/>
    </sheetView>
  </sheetViews>
  <sheetFormatPr defaultRowHeight="13.2" x14ac:dyDescent="0.25"/>
  <cols>
    <col min="1" max="1" width="11.109375" customWidth="1"/>
    <col min="2" max="2" width="8.44140625" customWidth="1"/>
    <col min="3" max="3" width="7" customWidth="1"/>
    <col min="4" max="4" width="90.77734375" style="64" customWidth="1"/>
    <col min="5" max="5" width="17.77734375" style="64" customWidth="1"/>
    <col min="6" max="6" width="16.77734375" style="64" customWidth="1"/>
    <col min="7" max="7" width="13.6640625" style="64" customWidth="1"/>
    <col min="8" max="8" width="14.109375" style="64" customWidth="1"/>
    <col min="9" max="9" width="10.77734375" style="64" customWidth="1"/>
    <col min="10" max="10" width="13.44140625" style="64" customWidth="1"/>
    <col min="11" max="11" width="14.109375" style="64" customWidth="1"/>
    <col min="12" max="12" width="12.6640625" style="64" customWidth="1"/>
    <col min="13" max="13" width="11" style="64" customWidth="1"/>
    <col min="14" max="14" width="10.109375" style="64" customWidth="1"/>
    <col min="15" max="15" width="13.6640625" style="64" customWidth="1"/>
    <col min="16" max="16" width="12.77734375" style="64" bestFit="1" customWidth="1"/>
    <col min="17" max="17" width="12.77734375" style="64" customWidth="1"/>
    <col min="18" max="18" width="13.77734375" style="64" customWidth="1"/>
    <col min="19" max="19" width="12.109375" style="64" customWidth="1"/>
    <col min="20" max="20" width="9.109375" style="64" customWidth="1"/>
    <col min="21" max="21" width="12.77734375" style="64" customWidth="1"/>
    <col min="22" max="22" width="13.77734375" style="64" customWidth="1"/>
    <col min="23" max="23" width="12" style="64" customWidth="1"/>
    <col min="24" max="24" width="12.33203125" style="64" bestFit="1" customWidth="1"/>
    <col min="25" max="25" width="10.44140625" style="64" customWidth="1"/>
    <col min="26" max="26" width="12.44140625" style="64" customWidth="1"/>
    <col min="27" max="27" width="15.44140625" style="72" bestFit="1" customWidth="1"/>
    <col min="28" max="28" width="15.77734375" customWidth="1"/>
    <col min="29" max="29" width="14.109375" bestFit="1" customWidth="1"/>
    <col min="30" max="30" width="16.109375" customWidth="1"/>
    <col min="31" max="31" width="10.109375" customWidth="1"/>
    <col min="32" max="32" width="14.109375" style="72" bestFit="1" customWidth="1"/>
    <col min="33" max="33" width="17.77734375" style="72" customWidth="1"/>
    <col min="34" max="34" width="12.77734375" customWidth="1"/>
    <col min="35" max="35" width="11.6640625" bestFit="1" customWidth="1"/>
    <col min="36" max="36" width="10.77734375" customWidth="1"/>
    <col min="37" max="37" width="14.109375" customWidth="1"/>
    <col min="38" max="38" width="15.77734375" style="67" customWidth="1"/>
    <col min="39" max="141" width="8.77734375" style="4" customWidth="1"/>
  </cols>
  <sheetData>
    <row r="1" spans="1:141" s="4" customFormat="1" ht="11.4" customHeight="1" x14ac:dyDescent="0.25"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71"/>
      <c r="AF1" s="71"/>
      <c r="AG1" s="71"/>
      <c r="AJ1" s="612" t="s">
        <v>305</v>
      </c>
      <c r="AK1" s="612"/>
      <c r="AL1" s="71"/>
    </row>
    <row r="2" spans="1:141" s="4" customFormat="1" x14ac:dyDescent="0.25"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71"/>
      <c r="AF2" s="71"/>
      <c r="AG2" s="71"/>
      <c r="AJ2" s="612" t="s">
        <v>306</v>
      </c>
      <c r="AK2" s="612"/>
      <c r="AL2" s="71"/>
    </row>
    <row r="3" spans="1:141" s="14" customFormat="1" ht="52.2" customHeight="1" x14ac:dyDescent="0.25">
      <c r="A3" s="20"/>
      <c r="B3" s="20"/>
      <c r="C3" s="20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84"/>
      <c r="AB3" s="1"/>
      <c r="AC3" s="87"/>
      <c r="AD3" s="87"/>
      <c r="AE3" s="87"/>
      <c r="AF3" s="87"/>
      <c r="AG3" s="87"/>
      <c r="AH3" s="87"/>
      <c r="AI3" s="615" t="s">
        <v>391</v>
      </c>
      <c r="AJ3" s="615"/>
      <c r="AK3" s="615"/>
      <c r="AL3" s="70"/>
    </row>
    <row r="4" spans="1:141" s="14" customFormat="1" ht="24.6" customHeight="1" x14ac:dyDescent="0.25">
      <c r="A4" s="20"/>
      <c r="B4" s="20"/>
      <c r="C4" s="20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84"/>
      <c r="AB4" s="1"/>
      <c r="AC4" s="1"/>
      <c r="AD4" s="1"/>
      <c r="AE4" s="1"/>
      <c r="AF4" s="84"/>
      <c r="AG4" s="84"/>
      <c r="AH4" s="1"/>
      <c r="AI4" s="616">
        <v>44134</v>
      </c>
      <c r="AJ4" s="585"/>
      <c r="AK4" s="95" t="s">
        <v>424</v>
      </c>
      <c r="AL4" s="96"/>
    </row>
    <row r="5" spans="1:141" s="14" customFormat="1" ht="25.2" customHeight="1" x14ac:dyDescent="0.25">
      <c r="A5" s="613" t="s">
        <v>355</v>
      </c>
      <c r="B5" s="613"/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  <c r="N5" s="613"/>
      <c r="O5" s="613"/>
      <c r="P5" s="613"/>
      <c r="Q5" s="613"/>
      <c r="R5" s="613"/>
      <c r="S5" s="613"/>
      <c r="T5" s="613"/>
      <c r="U5" s="613"/>
      <c r="V5" s="613"/>
      <c r="W5" s="613"/>
      <c r="X5" s="613"/>
      <c r="Y5" s="613"/>
      <c r="Z5" s="613"/>
      <c r="AA5" s="613"/>
      <c r="AB5" s="613"/>
      <c r="AC5" s="613"/>
      <c r="AD5" s="613"/>
      <c r="AE5" s="613"/>
      <c r="AF5" s="613"/>
      <c r="AG5" s="613"/>
      <c r="AH5" s="613"/>
      <c r="AI5" s="613"/>
      <c r="AJ5" s="613"/>
      <c r="AK5" s="613"/>
      <c r="AL5" s="62"/>
    </row>
    <row r="6" spans="1:141" s="14" customFormat="1" ht="18" x14ac:dyDescent="0.3">
      <c r="A6" s="68"/>
      <c r="B6" s="31"/>
      <c r="C6" s="31"/>
      <c r="D6" s="156">
        <v>18202100000</v>
      </c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85"/>
      <c r="AB6" s="65"/>
      <c r="AC6" s="21"/>
      <c r="AD6" s="65"/>
      <c r="AE6" s="65"/>
      <c r="AF6" s="3"/>
      <c r="AG6" s="3"/>
      <c r="AH6" s="22"/>
      <c r="AI6" s="22"/>
      <c r="AJ6" s="22"/>
      <c r="AK6" s="22"/>
      <c r="AL6" s="136" t="s">
        <v>320</v>
      </c>
    </row>
    <row r="7" spans="1:141" s="14" customFormat="1" ht="17.399999999999999" x14ac:dyDescent="0.3">
      <c r="A7" s="68"/>
      <c r="B7" s="31"/>
      <c r="C7" s="31"/>
      <c r="D7" s="157" t="s">
        <v>354</v>
      </c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85"/>
      <c r="AB7" s="65"/>
      <c r="AC7" s="21"/>
      <c r="AD7" s="65"/>
      <c r="AE7" s="65"/>
      <c r="AF7" s="3"/>
      <c r="AG7" s="3"/>
      <c r="AH7" s="22"/>
      <c r="AI7" s="22"/>
      <c r="AJ7" s="22"/>
      <c r="AK7" s="22"/>
      <c r="AL7" s="136"/>
    </row>
    <row r="8" spans="1:141" s="14" customFormat="1" ht="17.399999999999999" customHeight="1" thickBot="1" x14ac:dyDescent="0.3">
      <c r="AA8" s="614"/>
      <c r="AB8" s="614"/>
      <c r="AC8" s="614"/>
      <c r="AD8" s="614"/>
      <c r="AE8" s="614"/>
      <c r="AF8" s="614"/>
      <c r="AG8" s="614"/>
      <c r="AH8" s="614"/>
      <c r="AI8" s="614"/>
      <c r="AJ8" s="614"/>
      <c r="AK8" s="614"/>
      <c r="AL8" s="133"/>
    </row>
    <row r="9" spans="1:141" s="44" customFormat="1" ht="21.75" customHeight="1" x14ac:dyDescent="0.3">
      <c r="A9" s="586" t="s">
        <v>356</v>
      </c>
      <c r="B9" s="589" t="s">
        <v>357</v>
      </c>
      <c r="C9" s="589" t="s">
        <v>358</v>
      </c>
      <c r="D9" s="600" t="s">
        <v>359</v>
      </c>
      <c r="E9" s="617" t="s">
        <v>385</v>
      </c>
      <c r="F9" s="618"/>
      <c r="G9" s="618"/>
      <c r="H9" s="618"/>
      <c r="I9" s="618"/>
      <c r="J9" s="618"/>
      <c r="K9" s="618"/>
      <c r="L9" s="618"/>
      <c r="M9" s="618"/>
      <c r="N9" s="618"/>
      <c r="O9" s="619"/>
      <c r="P9" s="620" t="s">
        <v>386</v>
      </c>
      <c r="Q9" s="618"/>
      <c r="R9" s="618"/>
      <c r="S9" s="618"/>
      <c r="T9" s="618"/>
      <c r="U9" s="618"/>
      <c r="V9" s="618"/>
      <c r="W9" s="618"/>
      <c r="X9" s="618"/>
      <c r="Y9" s="618"/>
      <c r="Z9" s="621"/>
      <c r="AA9" s="594" t="s">
        <v>388</v>
      </c>
      <c r="AB9" s="595"/>
      <c r="AC9" s="595"/>
      <c r="AD9" s="595"/>
      <c r="AE9" s="595"/>
      <c r="AF9" s="595"/>
      <c r="AG9" s="595"/>
      <c r="AH9" s="595"/>
      <c r="AI9" s="595"/>
      <c r="AJ9" s="595"/>
      <c r="AK9" s="596"/>
      <c r="AL9" s="627" t="s">
        <v>81</v>
      </c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</row>
    <row r="10" spans="1:141" s="44" customFormat="1" ht="16.5" customHeight="1" x14ac:dyDescent="0.25">
      <c r="A10" s="587"/>
      <c r="B10" s="590"/>
      <c r="C10" s="590"/>
      <c r="D10" s="601"/>
      <c r="E10" s="592" t="s">
        <v>79</v>
      </c>
      <c r="F10" s="593"/>
      <c r="G10" s="593"/>
      <c r="H10" s="593"/>
      <c r="I10" s="593"/>
      <c r="J10" s="593" t="s">
        <v>80</v>
      </c>
      <c r="K10" s="593"/>
      <c r="L10" s="593"/>
      <c r="M10" s="593"/>
      <c r="N10" s="593"/>
      <c r="O10" s="609"/>
      <c r="P10" s="622" t="s">
        <v>79</v>
      </c>
      <c r="Q10" s="593"/>
      <c r="R10" s="593"/>
      <c r="S10" s="593"/>
      <c r="T10" s="593"/>
      <c r="U10" s="593" t="s">
        <v>80</v>
      </c>
      <c r="V10" s="593"/>
      <c r="W10" s="593"/>
      <c r="X10" s="593"/>
      <c r="Y10" s="593"/>
      <c r="Z10" s="630"/>
      <c r="AA10" s="592" t="s">
        <v>79</v>
      </c>
      <c r="AB10" s="593"/>
      <c r="AC10" s="593"/>
      <c r="AD10" s="593"/>
      <c r="AE10" s="593"/>
      <c r="AF10" s="593" t="s">
        <v>80</v>
      </c>
      <c r="AG10" s="593"/>
      <c r="AH10" s="593"/>
      <c r="AI10" s="593"/>
      <c r="AJ10" s="593"/>
      <c r="AK10" s="609"/>
      <c r="AL10" s="628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</row>
    <row r="11" spans="1:141" s="44" customFormat="1" ht="20.25" customHeight="1" x14ac:dyDescent="0.25">
      <c r="A11" s="587"/>
      <c r="B11" s="590"/>
      <c r="C11" s="590"/>
      <c r="D11" s="601"/>
      <c r="E11" s="592" t="s">
        <v>314</v>
      </c>
      <c r="F11" s="606" t="s">
        <v>82</v>
      </c>
      <c r="G11" s="623" t="s">
        <v>83</v>
      </c>
      <c r="H11" s="623"/>
      <c r="I11" s="606" t="s">
        <v>84</v>
      </c>
      <c r="J11" s="593" t="s">
        <v>314</v>
      </c>
      <c r="K11" s="623" t="s">
        <v>332</v>
      </c>
      <c r="L11" s="606" t="s">
        <v>82</v>
      </c>
      <c r="M11" s="623" t="s">
        <v>83</v>
      </c>
      <c r="N11" s="623"/>
      <c r="O11" s="599" t="s">
        <v>84</v>
      </c>
      <c r="P11" s="622" t="s">
        <v>314</v>
      </c>
      <c r="Q11" s="606" t="s">
        <v>82</v>
      </c>
      <c r="R11" s="623" t="s">
        <v>83</v>
      </c>
      <c r="S11" s="623"/>
      <c r="T11" s="606" t="s">
        <v>84</v>
      </c>
      <c r="U11" s="593" t="s">
        <v>314</v>
      </c>
      <c r="V11" s="623" t="s">
        <v>387</v>
      </c>
      <c r="W11" s="606" t="s">
        <v>82</v>
      </c>
      <c r="X11" s="623" t="s">
        <v>83</v>
      </c>
      <c r="Y11" s="623"/>
      <c r="Z11" s="624" t="s">
        <v>84</v>
      </c>
      <c r="AA11" s="625" t="s">
        <v>314</v>
      </c>
      <c r="AB11" s="597" t="s">
        <v>82</v>
      </c>
      <c r="AC11" s="602" t="s">
        <v>83</v>
      </c>
      <c r="AD11" s="603"/>
      <c r="AE11" s="597" t="s">
        <v>84</v>
      </c>
      <c r="AF11" s="610" t="s">
        <v>314</v>
      </c>
      <c r="AG11" s="607" t="s">
        <v>332</v>
      </c>
      <c r="AH11" s="597" t="s">
        <v>82</v>
      </c>
      <c r="AI11" s="602" t="s">
        <v>83</v>
      </c>
      <c r="AJ11" s="603"/>
      <c r="AK11" s="604" t="s">
        <v>84</v>
      </c>
      <c r="AL11" s="628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</row>
    <row r="12" spans="1:141" s="44" customFormat="1" ht="45.6" customHeight="1" x14ac:dyDescent="0.25">
      <c r="A12" s="588"/>
      <c r="B12" s="591"/>
      <c r="C12" s="591"/>
      <c r="D12" s="601"/>
      <c r="E12" s="592"/>
      <c r="F12" s="606"/>
      <c r="G12" s="231" t="s">
        <v>85</v>
      </c>
      <c r="H12" s="231" t="s">
        <v>86</v>
      </c>
      <c r="I12" s="606"/>
      <c r="J12" s="593"/>
      <c r="K12" s="623"/>
      <c r="L12" s="606"/>
      <c r="M12" s="231" t="s">
        <v>85</v>
      </c>
      <c r="N12" s="232" t="s">
        <v>86</v>
      </c>
      <c r="O12" s="599"/>
      <c r="P12" s="622"/>
      <c r="Q12" s="606"/>
      <c r="R12" s="231" t="s">
        <v>85</v>
      </c>
      <c r="S12" s="231" t="s">
        <v>86</v>
      </c>
      <c r="T12" s="606"/>
      <c r="U12" s="593"/>
      <c r="V12" s="623"/>
      <c r="W12" s="606"/>
      <c r="X12" s="231" t="s">
        <v>85</v>
      </c>
      <c r="Y12" s="232" t="s">
        <v>86</v>
      </c>
      <c r="Z12" s="624"/>
      <c r="AA12" s="626"/>
      <c r="AB12" s="598"/>
      <c r="AC12" s="231" t="s">
        <v>85</v>
      </c>
      <c r="AD12" s="231" t="s">
        <v>86</v>
      </c>
      <c r="AE12" s="598"/>
      <c r="AF12" s="611"/>
      <c r="AG12" s="608"/>
      <c r="AH12" s="598"/>
      <c r="AI12" s="231" t="s">
        <v>85</v>
      </c>
      <c r="AJ12" s="232" t="s">
        <v>86</v>
      </c>
      <c r="AK12" s="605"/>
      <c r="AL12" s="629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</row>
    <row r="13" spans="1:141" s="233" customFormat="1" ht="13.8" thickBot="1" x14ac:dyDescent="0.3">
      <c r="A13" s="243">
        <v>1</v>
      </c>
      <c r="B13" s="240">
        <v>2</v>
      </c>
      <c r="C13" s="240">
        <v>3</v>
      </c>
      <c r="D13" s="240">
        <v>4</v>
      </c>
      <c r="E13" s="239">
        <v>5</v>
      </c>
      <c r="F13" s="240">
        <v>6</v>
      </c>
      <c r="G13" s="240">
        <v>7</v>
      </c>
      <c r="H13" s="240">
        <v>8</v>
      </c>
      <c r="I13" s="239">
        <v>9</v>
      </c>
      <c r="J13" s="240">
        <v>10</v>
      </c>
      <c r="K13" s="240">
        <v>11</v>
      </c>
      <c r="L13" s="240">
        <v>12</v>
      </c>
      <c r="M13" s="239">
        <v>13</v>
      </c>
      <c r="N13" s="240">
        <v>14</v>
      </c>
      <c r="O13" s="244">
        <v>15</v>
      </c>
      <c r="P13" s="239">
        <v>16</v>
      </c>
      <c r="Q13" s="239">
        <v>17</v>
      </c>
      <c r="R13" s="240">
        <v>18</v>
      </c>
      <c r="S13" s="240">
        <v>19</v>
      </c>
      <c r="T13" s="240">
        <v>20</v>
      </c>
      <c r="U13" s="239">
        <v>21</v>
      </c>
      <c r="V13" s="240">
        <v>22</v>
      </c>
      <c r="W13" s="240">
        <v>23</v>
      </c>
      <c r="X13" s="240">
        <v>24</v>
      </c>
      <c r="Y13" s="239">
        <v>25</v>
      </c>
      <c r="Z13" s="245">
        <v>26</v>
      </c>
      <c r="AA13" s="243">
        <v>27</v>
      </c>
      <c r="AB13" s="240">
        <v>28</v>
      </c>
      <c r="AC13" s="239">
        <v>29</v>
      </c>
      <c r="AD13" s="240">
        <v>30</v>
      </c>
      <c r="AE13" s="240">
        <v>31</v>
      </c>
      <c r="AF13" s="240">
        <v>32</v>
      </c>
      <c r="AG13" s="239">
        <v>33</v>
      </c>
      <c r="AH13" s="240">
        <v>34</v>
      </c>
      <c r="AI13" s="240">
        <v>35</v>
      </c>
      <c r="AJ13" s="240">
        <v>36</v>
      </c>
      <c r="AK13" s="463">
        <v>37</v>
      </c>
      <c r="AL13" s="464">
        <v>38</v>
      </c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</row>
    <row r="14" spans="1:141" s="94" customFormat="1" ht="13.2" customHeight="1" x14ac:dyDescent="0.25">
      <c r="A14" s="241" t="s">
        <v>266</v>
      </c>
      <c r="B14" s="242"/>
      <c r="C14" s="242"/>
      <c r="D14" s="38" t="s">
        <v>120</v>
      </c>
      <c r="E14" s="284">
        <v>37180859.519999996</v>
      </c>
      <c r="F14" s="284">
        <v>37180859.519999996</v>
      </c>
      <c r="G14" s="284">
        <v>8043669</v>
      </c>
      <c r="H14" s="284">
        <v>606040</v>
      </c>
      <c r="I14" s="284">
        <v>0</v>
      </c>
      <c r="J14" s="284">
        <v>3429305.49</v>
      </c>
      <c r="K14" s="284">
        <v>3261297</v>
      </c>
      <c r="L14" s="284">
        <v>168008.49</v>
      </c>
      <c r="M14" s="284">
        <v>0</v>
      </c>
      <c r="N14" s="284">
        <v>0</v>
      </c>
      <c r="O14" s="287">
        <v>3261297</v>
      </c>
      <c r="P14" s="288">
        <f t="shared" ref="P14:AL14" si="0">SUM(P15)</f>
        <v>0</v>
      </c>
      <c r="Q14" s="284">
        <f t="shared" si="0"/>
        <v>0</v>
      </c>
      <c r="R14" s="284">
        <f t="shared" si="0"/>
        <v>64188.43</v>
      </c>
      <c r="S14" s="284">
        <f t="shared" si="0"/>
        <v>0</v>
      </c>
      <c r="T14" s="284">
        <f t="shared" si="0"/>
        <v>0</v>
      </c>
      <c r="U14" s="284">
        <f t="shared" si="0"/>
        <v>0</v>
      </c>
      <c r="V14" s="284">
        <f t="shared" si="0"/>
        <v>0</v>
      </c>
      <c r="W14" s="284">
        <f t="shared" si="0"/>
        <v>0</v>
      </c>
      <c r="X14" s="284">
        <f t="shared" si="0"/>
        <v>0</v>
      </c>
      <c r="Y14" s="284">
        <f t="shared" si="0"/>
        <v>0</v>
      </c>
      <c r="Z14" s="285">
        <f t="shared" si="0"/>
        <v>0</v>
      </c>
      <c r="AA14" s="286">
        <f t="shared" si="0"/>
        <v>37180859.519999996</v>
      </c>
      <c r="AB14" s="284">
        <f t="shared" si="0"/>
        <v>37180859.519999996</v>
      </c>
      <c r="AC14" s="284">
        <f t="shared" si="0"/>
        <v>8107857.4299999997</v>
      </c>
      <c r="AD14" s="284">
        <f t="shared" si="0"/>
        <v>606040</v>
      </c>
      <c r="AE14" s="284">
        <f t="shared" si="0"/>
        <v>0</v>
      </c>
      <c r="AF14" s="284">
        <f t="shared" si="0"/>
        <v>3429305.49</v>
      </c>
      <c r="AG14" s="284">
        <f t="shared" si="0"/>
        <v>3261297</v>
      </c>
      <c r="AH14" s="284">
        <f t="shared" si="0"/>
        <v>168008.49</v>
      </c>
      <c r="AI14" s="284">
        <f t="shared" si="0"/>
        <v>0</v>
      </c>
      <c r="AJ14" s="284">
        <f t="shared" si="0"/>
        <v>0</v>
      </c>
      <c r="AK14" s="287">
        <f t="shared" si="0"/>
        <v>3261297</v>
      </c>
      <c r="AL14" s="289">
        <f t="shared" si="0"/>
        <v>40610165.010000005</v>
      </c>
    </row>
    <row r="15" spans="1:141" s="93" customFormat="1" x14ac:dyDescent="0.25">
      <c r="A15" s="39" t="s">
        <v>267</v>
      </c>
      <c r="B15" s="40"/>
      <c r="C15" s="40"/>
      <c r="D15" s="41" t="s">
        <v>120</v>
      </c>
      <c r="E15" s="290">
        <v>37180859.519999996</v>
      </c>
      <c r="F15" s="290">
        <v>37180859.519999996</v>
      </c>
      <c r="G15" s="290">
        <v>8043669</v>
      </c>
      <c r="H15" s="290">
        <v>606040</v>
      </c>
      <c r="I15" s="290">
        <v>0</v>
      </c>
      <c r="J15" s="290">
        <v>3429305.49</v>
      </c>
      <c r="K15" s="290">
        <v>3261297</v>
      </c>
      <c r="L15" s="290">
        <v>168008.49</v>
      </c>
      <c r="M15" s="290">
        <v>0</v>
      </c>
      <c r="N15" s="290">
        <v>0</v>
      </c>
      <c r="O15" s="293">
        <v>3261297</v>
      </c>
      <c r="P15" s="294">
        <f>SUM(P16:P34)</f>
        <v>0</v>
      </c>
      <c r="Q15" s="290">
        <f>SUM(Q16:Q34)</f>
        <v>0</v>
      </c>
      <c r="R15" s="290">
        <f t="shared" ref="R15:AK15" si="1">SUM(R16:R34)</f>
        <v>64188.43</v>
      </c>
      <c r="S15" s="290">
        <f t="shared" si="1"/>
        <v>0</v>
      </c>
      <c r="T15" s="290">
        <f t="shared" si="1"/>
        <v>0</v>
      </c>
      <c r="U15" s="290">
        <f t="shared" si="1"/>
        <v>0</v>
      </c>
      <c r="V15" s="290">
        <f t="shared" si="1"/>
        <v>0</v>
      </c>
      <c r="W15" s="290">
        <f t="shared" si="1"/>
        <v>0</v>
      </c>
      <c r="X15" s="290">
        <f t="shared" si="1"/>
        <v>0</v>
      </c>
      <c r="Y15" s="290">
        <f t="shared" si="1"/>
        <v>0</v>
      </c>
      <c r="Z15" s="291">
        <f t="shared" si="1"/>
        <v>0</v>
      </c>
      <c r="AA15" s="292">
        <f t="shared" si="1"/>
        <v>37180859.519999996</v>
      </c>
      <c r="AB15" s="290">
        <f t="shared" si="1"/>
        <v>37180859.519999996</v>
      </c>
      <c r="AC15" s="290">
        <f t="shared" si="1"/>
        <v>8107857.4299999997</v>
      </c>
      <c r="AD15" s="290">
        <f t="shared" si="1"/>
        <v>606040</v>
      </c>
      <c r="AE15" s="290">
        <f t="shared" si="1"/>
        <v>0</v>
      </c>
      <c r="AF15" s="290">
        <f t="shared" si="1"/>
        <v>3429305.49</v>
      </c>
      <c r="AG15" s="290">
        <f t="shared" si="1"/>
        <v>3261297</v>
      </c>
      <c r="AH15" s="290">
        <f t="shared" si="1"/>
        <v>168008.49</v>
      </c>
      <c r="AI15" s="290">
        <f t="shared" si="1"/>
        <v>0</v>
      </c>
      <c r="AJ15" s="290">
        <f t="shared" si="1"/>
        <v>0</v>
      </c>
      <c r="AK15" s="293">
        <f t="shared" si="1"/>
        <v>3261297</v>
      </c>
      <c r="AL15" s="295">
        <f>SUM(AL16:AL34)</f>
        <v>40610165.010000005</v>
      </c>
    </row>
    <row r="16" spans="1:141" s="66" customFormat="1" ht="26.4" x14ac:dyDescent="0.25">
      <c r="A16" s="179" t="s">
        <v>268</v>
      </c>
      <c r="B16" s="138" t="s">
        <v>177</v>
      </c>
      <c r="C16" s="138" t="s">
        <v>87</v>
      </c>
      <c r="D16" s="180" t="s">
        <v>178</v>
      </c>
      <c r="E16" s="296">
        <v>9923310</v>
      </c>
      <c r="F16" s="296">
        <v>9923310</v>
      </c>
      <c r="G16" s="296">
        <v>7256335</v>
      </c>
      <c r="H16" s="296">
        <v>567400</v>
      </c>
      <c r="I16" s="296">
        <v>0</v>
      </c>
      <c r="J16" s="296">
        <v>5000</v>
      </c>
      <c r="K16" s="296">
        <v>0</v>
      </c>
      <c r="L16" s="296">
        <v>5000</v>
      </c>
      <c r="M16" s="296">
        <v>0</v>
      </c>
      <c r="N16" s="296">
        <v>0</v>
      </c>
      <c r="O16" s="302">
        <v>0</v>
      </c>
      <c r="P16" s="473">
        <f>SUM(Q16)</f>
        <v>0</v>
      </c>
      <c r="Q16" s="299"/>
      <c r="R16" s="299"/>
      <c r="S16" s="299"/>
      <c r="T16" s="299"/>
      <c r="U16" s="299">
        <f>SUM(W16+Z16)</f>
        <v>0</v>
      </c>
      <c r="V16" s="299"/>
      <c r="W16" s="299"/>
      <c r="X16" s="299"/>
      <c r="Y16" s="299"/>
      <c r="Z16" s="474"/>
      <c r="AA16" s="472">
        <f>SUM(E16+P16)</f>
        <v>9923310</v>
      </c>
      <c r="AB16" s="296">
        <f t="shared" ref="AB16:AK16" si="2">SUM(F16+Q16)</f>
        <v>9923310</v>
      </c>
      <c r="AC16" s="296">
        <f t="shared" si="2"/>
        <v>7256335</v>
      </c>
      <c r="AD16" s="296">
        <f t="shared" si="2"/>
        <v>567400</v>
      </c>
      <c r="AE16" s="296">
        <f t="shared" si="2"/>
        <v>0</v>
      </c>
      <c r="AF16" s="296">
        <f t="shared" si="2"/>
        <v>5000</v>
      </c>
      <c r="AG16" s="296">
        <f t="shared" si="2"/>
        <v>0</v>
      </c>
      <c r="AH16" s="296">
        <f t="shared" si="2"/>
        <v>5000</v>
      </c>
      <c r="AI16" s="296">
        <f t="shared" si="2"/>
        <v>0</v>
      </c>
      <c r="AJ16" s="296">
        <f t="shared" si="2"/>
        <v>0</v>
      </c>
      <c r="AK16" s="302">
        <f t="shared" si="2"/>
        <v>0</v>
      </c>
      <c r="AL16" s="303">
        <f>SUM(AA16+AF16)</f>
        <v>9928310</v>
      </c>
    </row>
    <row r="17" spans="1:38" s="66" customFormat="1" x14ac:dyDescent="0.25">
      <c r="A17" s="179" t="s">
        <v>269</v>
      </c>
      <c r="B17" s="138" t="s">
        <v>118</v>
      </c>
      <c r="C17" s="138" t="s">
        <v>100</v>
      </c>
      <c r="D17" s="163" t="s">
        <v>239</v>
      </c>
      <c r="E17" s="296">
        <v>142468</v>
      </c>
      <c r="F17" s="296">
        <v>142468</v>
      </c>
      <c r="G17" s="296">
        <v>0</v>
      </c>
      <c r="H17" s="296">
        <v>0</v>
      </c>
      <c r="I17" s="296">
        <v>0</v>
      </c>
      <c r="J17" s="296">
        <v>0</v>
      </c>
      <c r="K17" s="296">
        <v>0</v>
      </c>
      <c r="L17" s="296">
        <v>0</v>
      </c>
      <c r="M17" s="296">
        <v>0</v>
      </c>
      <c r="N17" s="296">
        <v>0</v>
      </c>
      <c r="O17" s="302">
        <v>0</v>
      </c>
      <c r="P17" s="473">
        <f t="shared" ref="P17:P34" si="3">SUM(Q17)</f>
        <v>0</v>
      </c>
      <c r="Q17" s="304"/>
      <c r="R17" s="304"/>
      <c r="S17" s="304"/>
      <c r="T17" s="304"/>
      <c r="U17" s="299">
        <f t="shared" ref="U17:U31" si="4">SUM(W17+Z17)</f>
        <v>0</v>
      </c>
      <c r="V17" s="304"/>
      <c r="W17" s="304"/>
      <c r="X17" s="304"/>
      <c r="Y17" s="304"/>
      <c r="Z17" s="475"/>
      <c r="AA17" s="472">
        <f t="shared" ref="AA17:AA30" si="5">SUM(E17+P17)</f>
        <v>142468</v>
      </c>
      <c r="AB17" s="296">
        <f t="shared" ref="AB17:AB30" si="6">SUM(F17+Q17)</f>
        <v>142468</v>
      </c>
      <c r="AC17" s="296">
        <f t="shared" ref="AC17:AC30" si="7">SUM(G17+R17)</f>
        <v>0</v>
      </c>
      <c r="AD17" s="296">
        <f t="shared" ref="AD17:AD30" si="8">SUM(H17+S17)</f>
        <v>0</v>
      </c>
      <c r="AE17" s="296">
        <f t="shared" ref="AE17:AE30" si="9">SUM(I17+T17)</f>
        <v>0</v>
      </c>
      <c r="AF17" s="296">
        <f t="shared" ref="AF17:AF30" si="10">SUM(J17+U17)</f>
        <v>0</v>
      </c>
      <c r="AG17" s="296">
        <f t="shared" ref="AG17:AG30" si="11">SUM(K17+V17)</f>
        <v>0</v>
      </c>
      <c r="AH17" s="296">
        <f t="shared" ref="AH17:AH30" si="12">SUM(L17+W17)</f>
        <v>0</v>
      </c>
      <c r="AI17" s="296">
        <f t="shared" ref="AI17:AI30" si="13">SUM(M17+X17)</f>
        <v>0</v>
      </c>
      <c r="AJ17" s="296">
        <f t="shared" ref="AJ17:AJ30" si="14">SUM(N17+Y17)</f>
        <v>0</v>
      </c>
      <c r="AK17" s="302">
        <f t="shared" ref="AK17:AK30" si="15">SUM(O17+Z17)</f>
        <v>0</v>
      </c>
      <c r="AL17" s="303">
        <f t="shared" ref="AL17:AL30" si="16">SUM(AA17+AF17)</f>
        <v>142468</v>
      </c>
    </row>
    <row r="18" spans="1:38" s="66" customFormat="1" x14ac:dyDescent="0.25">
      <c r="A18" s="179" t="s">
        <v>418</v>
      </c>
      <c r="B18" s="138" t="s">
        <v>419</v>
      </c>
      <c r="C18" s="138" t="s">
        <v>177</v>
      </c>
      <c r="D18" s="163" t="s">
        <v>420</v>
      </c>
      <c r="E18" s="296">
        <v>1466600</v>
      </c>
      <c r="F18" s="296">
        <v>1466600</v>
      </c>
      <c r="G18" s="296">
        <v>787334</v>
      </c>
      <c r="H18" s="296">
        <v>25235</v>
      </c>
      <c r="I18" s="296">
        <v>0</v>
      </c>
      <c r="J18" s="296">
        <v>0</v>
      </c>
      <c r="K18" s="296">
        <v>0</v>
      </c>
      <c r="L18" s="296">
        <v>0</v>
      </c>
      <c r="M18" s="296">
        <v>0</v>
      </c>
      <c r="N18" s="296">
        <v>0</v>
      </c>
      <c r="O18" s="302">
        <v>0</v>
      </c>
      <c r="P18" s="473">
        <f t="shared" si="3"/>
        <v>0</v>
      </c>
      <c r="Q18" s="304"/>
      <c r="R18" s="304">
        <v>64188.43</v>
      </c>
      <c r="S18" s="304"/>
      <c r="T18" s="304"/>
      <c r="U18" s="299"/>
      <c r="V18" s="304"/>
      <c r="W18" s="304"/>
      <c r="X18" s="304"/>
      <c r="Y18" s="304"/>
      <c r="Z18" s="475"/>
      <c r="AA18" s="472">
        <f t="shared" ref="AA18:AK18" si="17">SUM(E18+P18)</f>
        <v>1466600</v>
      </c>
      <c r="AB18" s="296">
        <f t="shared" si="17"/>
        <v>1466600</v>
      </c>
      <c r="AC18" s="296">
        <f t="shared" si="17"/>
        <v>851522.43</v>
      </c>
      <c r="AD18" s="296">
        <f t="shared" si="17"/>
        <v>25235</v>
      </c>
      <c r="AE18" s="296">
        <f t="shared" si="17"/>
        <v>0</v>
      </c>
      <c r="AF18" s="296">
        <f t="shared" si="17"/>
        <v>0</v>
      </c>
      <c r="AG18" s="296">
        <f t="shared" si="17"/>
        <v>0</v>
      </c>
      <c r="AH18" s="296">
        <f t="shared" si="17"/>
        <v>0</v>
      </c>
      <c r="AI18" s="296">
        <f t="shared" si="17"/>
        <v>0</v>
      </c>
      <c r="AJ18" s="296">
        <f t="shared" si="17"/>
        <v>0</v>
      </c>
      <c r="AK18" s="302">
        <f t="shared" si="17"/>
        <v>0</v>
      </c>
      <c r="AL18" s="303">
        <f>SUM(AA18+AF18)</f>
        <v>1466600</v>
      </c>
    </row>
    <row r="19" spans="1:38" s="66" customFormat="1" x14ac:dyDescent="0.25">
      <c r="A19" s="179" t="s">
        <v>270</v>
      </c>
      <c r="B19" s="138" t="s">
        <v>205</v>
      </c>
      <c r="C19" s="138" t="s">
        <v>95</v>
      </c>
      <c r="D19" s="163" t="s">
        <v>203</v>
      </c>
      <c r="E19" s="296">
        <v>25900</v>
      </c>
      <c r="F19" s="296">
        <v>25900</v>
      </c>
      <c r="G19" s="296">
        <v>0</v>
      </c>
      <c r="H19" s="296">
        <v>0</v>
      </c>
      <c r="I19" s="296">
        <v>0</v>
      </c>
      <c r="J19" s="296">
        <v>0</v>
      </c>
      <c r="K19" s="296">
        <v>0</v>
      </c>
      <c r="L19" s="296">
        <v>0</v>
      </c>
      <c r="M19" s="296">
        <v>0</v>
      </c>
      <c r="N19" s="296">
        <v>0</v>
      </c>
      <c r="O19" s="302">
        <v>0</v>
      </c>
      <c r="P19" s="473">
        <f t="shared" si="3"/>
        <v>0</v>
      </c>
      <c r="Q19" s="304"/>
      <c r="R19" s="304"/>
      <c r="S19" s="304"/>
      <c r="T19" s="304"/>
      <c r="U19" s="299">
        <f t="shared" si="4"/>
        <v>0</v>
      </c>
      <c r="V19" s="304"/>
      <c r="W19" s="304"/>
      <c r="X19" s="304"/>
      <c r="Y19" s="304"/>
      <c r="Z19" s="475"/>
      <c r="AA19" s="472">
        <f t="shared" si="5"/>
        <v>25900</v>
      </c>
      <c r="AB19" s="296">
        <f t="shared" si="6"/>
        <v>25900</v>
      </c>
      <c r="AC19" s="296">
        <f t="shared" si="7"/>
        <v>0</v>
      </c>
      <c r="AD19" s="296">
        <f t="shared" si="8"/>
        <v>0</v>
      </c>
      <c r="AE19" s="296">
        <f t="shared" si="9"/>
        <v>0</v>
      </c>
      <c r="AF19" s="296">
        <f t="shared" si="10"/>
        <v>0</v>
      </c>
      <c r="AG19" s="296">
        <f t="shared" si="11"/>
        <v>0</v>
      </c>
      <c r="AH19" s="296">
        <f t="shared" si="12"/>
        <v>0</v>
      </c>
      <c r="AI19" s="296">
        <f t="shared" si="13"/>
        <v>0</v>
      </c>
      <c r="AJ19" s="296">
        <f t="shared" si="14"/>
        <v>0</v>
      </c>
      <c r="AK19" s="302">
        <f t="shared" si="15"/>
        <v>0</v>
      </c>
      <c r="AL19" s="303">
        <f t="shared" si="16"/>
        <v>25900</v>
      </c>
    </row>
    <row r="20" spans="1:38" s="66" customFormat="1" x14ac:dyDescent="0.25">
      <c r="A20" s="179" t="s">
        <v>271</v>
      </c>
      <c r="B20" s="138" t="s">
        <v>122</v>
      </c>
      <c r="C20" s="138" t="s">
        <v>96</v>
      </c>
      <c r="D20" s="181" t="s">
        <v>121</v>
      </c>
      <c r="E20" s="296">
        <v>22981080.109999999</v>
      </c>
      <c r="F20" s="296">
        <v>22981080.109999999</v>
      </c>
      <c r="G20" s="296">
        <v>0</v>
      </c>
      <c r="H20" s="296">
        <v>0</v>
      </c>
      <c r="I20" s="296">
        <v>0</v>
      </c>
      <c r="J20" s="296">
        <v>3339305.49</v>
      </c>
      <c r="K20" s="306">
        <v>3206297</v>
      </c>
      <c r="L20" s="296">
        <v>133008.49</v>
      </c>
      <c r="M20" s="296">
        <v>0</v>
      </c>
      <c r="N20" s="296">
        <v>0</v>
      </c>
      <c r="O20" s="471">
        <v>3206297</v>
      </c>
      <c r="P20" s="473">
        <f t="shared" si="3"/>
        <v>0</v>
      </c>
      <c r="Q20" s="308"/>
      <c r="R20" s="308"/>
      <c r="S20" s="308"/>
      <c r="T20" s="308"/>
      <c r="U20" s="299">
        <f t="shared" si="4"/>
        <v>0</v>
      </c>
      <c r="V20" s="308"/>
      <c r="W20" s="308"/>
      <c r="X20" s="308"/>
      <c r="Y20" s="308"/>
      <c r="Z20" s="476"/>
      <c r="AA20" s="472">
        <f t="shared" si="5"/>
        <v>22981080.109999999</v>
      </c>
      <c r="AB20" s="296">
        <f t="shared" si="6"/>
        <v>22981080.109999999</v>
      </c>
      <c r="AC20" s="296">
        <f t="shared" si="7"/>
        <v>0</v>
      </c>
      <c r="AD20" s="296">
        <f t="shared" si="8"/>
        <v>0</v>
      </c>
      <c r="AE20" s="296">
        <f t="shared" si="9"/>
        <v>0</v>
      </c>
      <c r="AF20" s="296">
        <f t="shared" si="10"/>
        <v>3339305.49</v>
      </c>
      <c r="AG20" s="296">
        <f t="shared" si="11"/>
        <v>3206297</v>
      </c>
      <c r="AH20" s="296">
        <f t="shared" si="12"/>
        <v>133008.49</v>
      </c>
      <c r="AI20" s="296">
        <f t="shared" si="13"/>
        <v>0</v>
      </c>
      <c r="AJ20" s="296">
        <f t="shared" si="14"/>
        <v>0</v>
      </c>
      <c r="AK20" s="302">
        <f t="shared" si="15"/>
        <v>3206297</v>
      </c>
      <c r="AL20" s="303">
        <f t="shared" si="16"/>
        <v>26320385.600000001</v>
      </c>
    </row>
    <row r="21" spans="1:38" s="66" customFormat="1" x14ac:dyDescent="0.25">
      <c r="A21" s="179" t="s">
        <v>396</v>
      </c>
      <c r="B21" s="138" t="s">
        <v>397</v>
      </c>
      <c r="C21" s="138" t="s">
        <v>89</v>
      </c>
      <c r="D21" s="144" t="s">
        <v>398</v>
      </c>
      <c r="E21" s="296">
        <v>70000</v>
      </c>
      <c r="F21" s="296">
        <v>70000</v>
      </c>
      <c r="G21" s="296">
        <v>0</v>
      </c>
      <c r="H21" s="296">
        <v>0</v>
      </c>
      <c r="I21" s="296">
        <v>0</v>
      </c>
      <c r="J21" s="296">
        <v>0</v>
      </c>
      <c r="K21" s="296">
        <v>0</v>
      </c>
      <c r="L21" s="296">
        <v>0</v>
      </c>
      <c r="M21" s="296">
        <v>0</v>
      </c>
      <c r="N21" s="296">
        <v>0</v>
      </c>
      <c r="O21" s="302">
        <v>0</v>
      </c>
      <c r="P21" s="473">
        <f t="shared" si="3"/>
        <v>0</v>
      </c>
      <c r="Q21" s="310"/>
      <c r="R21" s="310"/>
      <c r="S21" s="310"/>
      <c r="T21" s="310"/>
      <c r="U21" s="299">
        <f t="shared" si="4"/>
        <v>0</v>
      </c>
      <c r="V21" s="310"/>
      <c r="W21" s="310"/>
      <c r="X21" s="310"/>
      <c r="Y21" s="310"/>
      <c r="Z21" s="477"/>
      <c r="AA21" s="472">
        <f t="shared" si="5"/>
        <v>70000</v>
      </c>
      <c r="AB21" s="296">
        <f t="shared" si="6"/>
        <v>70000</v>
      </c>
      <c r="AC21" s="296">
        <f t="shared" si="7"/>
        <v>0</v>
      </c>
      <c r="AD21" s="296">
        <f t="shared" si="8"/>
        <v>0</v>
      </c>
      <c r="AE21" s="296">
        <f t="shared" si="9"/>
        <v>0</v>
      </c>
      <c r="AF21" s="296">
        <f t="shared" si="10"/>
        <v>0</v>
      </c>
      <c r="AG21" s="296">
        <f t="shared" si="11"/>
        <v>0</v>
      </c>
      <c r="AH21" s="296">
        <f t="shared" si="12"/>
        <v>0</v>
      </c>
      <c r="AI21" s="296">
        <f t="shared" si="13"/>
        <v>0</v>
      </c>
      <c r="AJ21" s="296">
        <f t="shared" si="14"/>
        <v>0</v>
      </c>
      <c r="AK21" s="302">
        <f t="shared" si="15"/>
        <v>0</v>
      </c>
      <c r="AL21" s="303">
        <f t="shared" si="16"/>
        <v>70000</v>
      </c>
    </row>
    <row r="22" spans="1:38" s="79" customFormat="1" ht="26.4" x14ac:dyDescent="0.25">
      <c r="A22" s="179" t="s">
        <v>272</v>
      </c>
      <c r="B22" s="138" t="s">
        <v>62</v>
      </c>
      <c r="C22" s="138" t="s">
        <v>97</v>
      </c>
      <c r="D22" s="168" t="s">
        <v>247</v>
      </c>
      <c r="E22" s="296">
        <v>508200</v>
      </c>
      <c r="F22" s="296">
        <v>508200</v>
      </c>
      <c r="G22" s="296">
        <v>0</v>
      </c>
      <c r="H22" s="296">
        <v>0</v>
      </c>
      <c r="I22" s="296">
        <v>0</v>
      </c>
      <c r="J22" s="296">
        <v>0</v>
      </c>
      <c r="K22" s="296">
        <v>0</v>
      </c>
      <c r="L22" s="296">
        <v>0</v>
      </c>
      <c r="M22" s="296">
        <v>0</v>
      </c>
      <c r="N22" s="296">
        <v>0</v>
      </c>
      <c r="O22" s="302">
        <v>0</v>
      </c>
      <c r="P22" s="473">
        <f t="shared" si="3"/>
        <v>0</v>
      </c>
      <c r="Q22" s="304"/>
      <c r="R22" s="304"/>
      <c r="S22" s="304"/>
      <c r="T22" s="304"/>
      <c r="U22" s="299">
        <f t="shared" si="4"/>
        <v>0</v>
      </c>
      <c r="V22" s="304"/>
      <c r="W22" s="304"/>
      <c r="X22" s="304"/>
      <c r="Y22" s="304"/>
      <c r="Z22" s="475"/>
      <c r="AA22" s="472">
        <f t="shared" si="5"/>
        <v>508200</v>
      </c>
      <c r="AB22" s="296">
        <f t="shared" si="6"/>
        <v>508200</v>
      </c>
      <c r="AC22" s="296">
        <f t="shared" si="7"/>
        <v>0</v>
      </c>
      <c r="AD22" s="296">
        <f t="shared" si="8"/>
        <v>0</v>
      </c>
      <c r="AE22" s="296">
        <f t="shared" si="9"/>
        <v>0</v>
      </c>
      <c r="AF22" s="296">
        <f t="shared" si="10"/>
        <v>0</v>
      </c>
      <c r="AG22" s="296">
        <f t="shared" si="11"/>
        <v>0</v>
      </c>
      <c r="AH22" s="296">
        <f t="shared" si="12"/>
        <v>0</v>
      </c>
      <c r="AI22" s="296">
        <f t="shared" si="13"/>
        <v>0</v>
      </c>
      <c r="AJ22" s="296">
        <f t="shared" si="14"/>
        <v>0</v>
      </c>
      <c r="AK22" s="302">
        <f t="shared" si="15"/>
        <v>0</v>
      </c>
      <c r="AL22" s="303">
        <f t="shared" si="16"/>
        <v>508200</v>
      </c>
    </row>
    <row r="23" spans="1:38" s="66" customFormat="1" hidden="1" x14ac:dyDescent="0.25">
      <c r="A23" s="179" t="s">
        <v>273</v>
      </c>
      <c r="B23" s="138" t="s">
        <v>179</v>
      </c>
      <c r="C23" s="138" t="s">
        <v>98</v>
      </c>
      <c r="D23" s="163" t="s">
        <v>180</v>
      </c>
      <c r="E23" s="296">
        <v>0</v>
      </c>
      <c r="F23" s="296">
        <v>0</v>
      </c>
      <c r="G23" s="296">
        <v>0</v>
      </c>
      <c r="H23" s="296">
        <v>0</v>
      </c>
      <c r="I23" s="296">
        <v>0</v>
      </c>
      <c r="J23" s="296">
        <v>0</v>
      </c>
      <c r="K23" s="296">
        <v>0</v>
      </c>
      <c r="L23" s="296">
        <v>0</v>
      </c>
      <c r="M23" s="296">
        <v>0</v>
      </c>
      <c r="N23" s="296">
        <v>0</v>
      </c>
      <c r="O23" s="302">
        <v>0</v>
      </c>
      <c r="P23" s="473">
        <f t="shared" si="3"/>
        <v>0</v>
      </c>
      <c r="Q23" s="304"/>
      <c r="R23" s="304"/>
      <c r="S23" s="304"/>
      <c r="T23" s="304"/>
      <c r="U23" s="299">
        <f t="shared" si="4"/>
        <v>0</v>
      </c>
      <c r="V23" s="304"/>
      <c r="W23" s="304"/>
      <c r="X23" s="304"/>
      <c r="Y23" s="304"/>
      <c r="Z23" s="475"/>
      <c r="AA23" s="472">
        <f t="shared" si="5"/>
        <v>0</v>
      </c>
      <c r="AB23" s="296">
        <f t="shared" si="6"/>
        <v>0</v>
      </c>
      <c r="AC23" s="296">
        <f t="shared" si="7"/>
        <v>0</v>
      </c>
      <c r="AD23" s="296">
        <f t="shared" si="8"/>
        <v>0</v>
      </c>
      <c r="AE23" s="296">
        <f t="shared" si="9"/>
        <v>0</v>
      </c>
      <c r="AF23" s="296">
        <f t="shared" si="10"/>
        <v>0</v>
      </c>
      <c r="AG23" s="296">
        <f t="shared" si="11"/>
        <v>0</v>
      </c>
      <c r="AH23" s="296">
        <f t="shared" si="12"/>
        <v>0</v>
      </c>
      <c r="AI23" s="296">
        <f t="shared" si="13"/>
        <v>0</v>
      </c>
      <c r="AJ23" s="296">
        <f t="shared" si="14"/>
        <v>0</v>
      </c>
      <c r="AK23" s="302">
        <f t="shared" si="15"/>
        <v>0</v>
      </c>
      <c r="AL23" s="303">
        <f t="shared" si="16"/>
        <v>0</v>
      </c>
    </row>
    <row r="24" spans="1:38" s="66" customFormat="1" x14ac:dyDescent="0.25">
      <c r="A24" s="179" t="s">
        <v>274</v>
      </c>
      <c r="B24" s="138" t="s">
        <v>181</v>
      </c>
      <c r="C24" s="138" t="s">
        <v>98</v>
      </c>
      <c r="D24" s="168" t="s">
        <v>248</v>
      </c>
      <c r="E24" s="296">
        <v>1220341.4100000001</v>
      </c>
      <c r="F24" s="296">
        <v>1220341.4100000001</v>
      </c>
      <c r="G24" s="296">
        <v>0</v>
      </c>
      <c r="H24" s="296">
        <v>0</v>
      </c>
      <c r="I24" s="296">
        <v>0</v>
      </c>
      <c r="J24" s="296">
        <v>0</v>
      </c>
      <c r="K24" s="296">
        <v>0</v>
      </c>
      <c r="L24" s="296">
        <v>0</v>
      </c>
      <c r="M24" s="296">
        <v>0</v>
      </c>
      <c r="N24" s="296">
        <v>0</v>
      </c>
      <c r="O24" s="302">
        <v>0</v>
      </c>
      <c r="P24" s="473">
        <f t="shared" si="3"/>
        <v>0</v>
      </c>
      <c r="Q24" s="304"/>
      <c r="R24" s="304"/>
      <c r="S24" s="304"/>
      <c r="T24" s="304"/>
      <c r="U24" s="299">
        <f t="shared" si="4"/>
        <v>0</v>
      </c>
      <c r="V24" s="304"/>
      <c r="W24" s="304"/>
      <c r="X24" s="304"/>
      <c r="Y24" s="304"/>
      <c r="Z24" s="475"/>
      <c r="AA24" s="472">
        <f t="shared" si="5"/>
        <v>1220341.4100000001</v>
      </c>
      <c r="AB24" s="296">
        <f t="shared" si="6"/>
        <v>1220341.4100000001</v>
      </c>
      <c r="AC24" s="296">
        <f t="shared" si="7"/>
        <v>0</v>
      </c>
      <c r="AD24" s="296">
        <f t="shared" si="8"/>
        <v>0</v>
      </c>
      <c r="AE24" s="296">
        <f t="shared" si="9"/>
        <v>0</v>
      </c>
      <c r="AF24" s="296">
        <f t="shared" si="10"/>
        <v>0</v>
      </c>
      <c r="AG24" s="296">
        <f t="shared" si="11"/>
        <v>0</v>
      </c>
      <c r="AH24" s="296">
        <f t="shared" si="12"/>
        <v>0</v>
      </c>
      <c r="AI24" s="296">
        <f t="shared" si="13"/>
        <v>0</v>
      </c>
      <c r="AJ24" s="296">
        <f t="shared" si="14"/>
        <v>0</v>
      </c>
      <c r="AK24" s="302">
        <f t="shared" si="15"/>
        <v>0</v>
      </c>
      <c r="AL24" s="303">
        <f t="shared" si="16"/>
        <v>1220341.4100000001</v>
      </c>
    </row>
    <row r="25" spans="1:38" s="66" customFormat="1" x14ac:dyDescent="0.25">
      <c r="A25" s="179" t="s">
        <v>275</v>
      </c>
      <c r="B25" s="138" t="s">
        <v>263</v>
      </c>
      <c r="C25" s="138" t="s">
        <v>264</v>
      </c>
      <c r="D25" s="168" t="s">
        <v>265</v>
      </c>
      <c r="E25" s="296">
        <v>695000</v>
      </c>
      <c r="F25" s="296">
        <v>695000</v>
      </c>
      <c r="G25" s="296">
        <v>0</v>
      </c>
      <c r="H25" s="296">
        <v>0</v>
      </c>
      <c r="I25" s="296">
        <v>0</v>
      </c>
      <c r="J25" s="296">
        <v>0</v>
      </c>
      <c r="K25" s="296">
        <v>0</v>
      </c>
      <c r="L25" s="296">
        <v>0</v>
      </c>
      <c r="M25" s="296">
        <v>0</v>
      </c>
      <c r="N25" s="296">
        <v>0</v>
      </c>
      <c r="O25" s="302">
        <v>0</v>
      </c>
      <c r="P25" s="473">
        <f t="shared" si="3"/>
        <v>0</v>
      </c>
      <c r="Q25" s="304"/>
      <c r="R25" s="304"/>
      <c r="S25" s="304"/>
      <c r="T25" s="304"/>
      <c r="U25" s="299">
        <f t="shared" si="4"/>
        <v>0</v>
      </c>
      <c r="V25" s="304"/>
      <c r="W25" s="304"/>
      <c r="X25" s="304"/>
      <c r="Y25" s="304"/>
      <c r="Z25" s="475"/>
      <c r="AA25" s="472">
        <f t="shared" si="5"/>
        <v>695000</v>
      </c>
      <c r="AB25" s="296">
        <f t="shared" si="6"/>
        <v>695000</v>
      </c>
      <c r="AC25" s="296">
        <f t="shared" si="7"/>
        <v>0</v>
      </c>
      <c r="AD25" s="296">
        <f t="shared" si="8"/>
        <v>0</v>
      </c>
      <c r="AE25" s="296">
        <f t="shared" si="9"/>
        <v>0</v>
      </c>
      <c r="AF25" s="296">
        <f t="shared" si="10"/>
        <v>0</v>
      </c>
      <c r="AG25" s="296">
        <f t="shared" si="11"/>
        <v>0</v>
      </c>
      <c r="AH25" s="296">
        <f t="shared" si="12"/>
        <v>0</v>
      </c>
      <c r="AI25" s="296">
        <f t="shared" si="13"/>
        <v>0</v>
      </c>
      <c r="AJ25" s="296">
        <f t="shared" si="14"/>
        <v>0</v>
      </c>
      <c r="AK25" s="302">
        <f t="shared" si="15"/>
        <v>0</v>
      </c>
      <c r="AL25" s="303">
        <f t="shared" si="16"/>
        <v>695000</v>
      </c>
    </row>
    <row r="26" spans="1:38" s="66" customFormat="1" ht="14.4" customHeight="1" x14ac:dyDescent="0.25">
      <c r="A26" s="137" t="s">
        <v>276</v>
      </c>
      <c r="B26" s="170" t="s">
        <v>124</v>
      </c>
      <c r="C26" s="170" t="s">
        <v>99</v>
      </c>
      <c r="D26" s="181" t="s">
        <v>123</v>
      </c>
      <c r="E26" s="296">
        <v>35500</v>
      </c>
      <c r="F26" s="296">
        <v>35500</v>
      </c>
      <c r="G26" s="296">
        <v>0</v>
      </c>
      <c r="H26" s="296">
        <v>0</v>
      </c>
      <c r="I26" s="296">
        <v>0</v>
      </c>
      <c r="J26" s="296">
        <v>0</v>
      </c>
      <c r="K26" s="296">
        <v>0</v>
      </c>
      <c r="L26" s="296">
        <v>0</v>
      </c>
      <c r="M26" s="296">
        <v>0</v>
      </c>
      <c r="N26" s="296">
        <v>0</v>
      </c>
      <c r="O26" s="302">
        <v>0</v>
      </c>
      <c r="P26" s="473">
        <f t="shared" si="3"/>
        <v>0</v>
      </c>
      <c r="Q26" s="308"/>
      <c r="R26" s="308"/>
      <c r="S26" s="308"/>
      <c r="T26" s="308"/>
      <c r="U26" s="299">
        <f t="shared" si="4"/>
        <v>0</v>
      </c>
      <c r="V26" s="308"/>
      <c r="W26" s="308"/>
      <c r="X26" s="308"/>
      <c r="Y26" s="308"/>
      <c r="Z26" s="476"/>
      <c r="AA26" s="472">
        <f t="shared" si="5"/>
        <v>35500</v>
      </c>
      <c r="AB26" s="296">
        <f t="shared" si="6"/>
        <v>35500</v>
      </c>
      <c r="AC26" s="296">
        <f t="shared" si="7"/>
        <v>0</v>
      </c>
      <c r="AD26" s="296">
        <f t="shared" si="8"/>
        <v>0</v>
      </c>
      <c r="AE26" s="296">
        <f t="shared" si="9"/>
        <v>0</v>
      </c>
      <c r="AF26" s="296">
        <f t="shared" si="10"/>
        <v>0</v>
      </c>
      <c r="AG26" s="296">
        <f t="shared" si="11"/>
        <v>0</v>
      </c>
      <c r="AH26" s="296">
        <f t="shared" si="12"/>
        <v>0</v>
      </c>
      <c r="AI26" s="296">
        <f t="shared" si="13"/>
        <v>0</v>
      </c>
      <c r="AJ26" s="296">
        <f t="shared" si="14"/>
        <v>0</v>
      </c>
      <c r="AK26" s="302">
        <f t="shared" si="15"/>
        <v>0</v>
      </c>
      <c r="AL26" s="303">
        <f t="shared" si="16"/>
        <v>35500</v>
      </c>
    </row>
    <row r="27" spans="1:38" s="66" customFormat="1" ht="15.6" x14ac:dyDescent="0.25">
      <c r="A27" s="137" t="s">
        <v>277</v>
      </c>
      <c r="B27" s="170" t="s">
        <v>262</v>
      </c>
      <c r="C27" s="170" t="s">
        <v>101</v>
      </c>
      <c r="D27" s="163" t="s">
        <v>261</v>
      </c>
      <c r="E27" s="296">
        <v>0</v>
      </c>
      <c r="F27" s="296">
        <v>0</v>
      </c>
      <c r="G27" s="296">
        <v>0</v>
      </c>
      <c r="H27" s="296">
        <v>0</v>
      </c>
      <c r="I27" s="296">
        <v>0</v>
      </c>
      <c r="J27" s="296">
        <v>55000</v>
      </c>
      <c r="K27" s="296">
        <v>55000</v>
      </c>
      <c r="L27" s="296">
        <v>0</v>
      </c>
      <c r="M27" s="296">
        <v>0</v>
      </c>
      <c r="N27" s="296">
        <v>0</v>
      </c>
      <c r="O27" s="302">
        <v>55000</v>
      </c>
      <c r="P27" s="473">
        <f t="shared" si="3"/>
        <v>0</v>
      </c>
      <c r="Q27" s="304"/>
      <c r="R27" s="304"/>
      <c r="S27" s="304"/>
      <c r="T27" s="304"/>
      <c r="U27" s="299">
        <f t="shared" si="4"/>
        <v>0</v>
      </c>
      <c r="V27" s="304"/>
      <c r="W27" s="304"/>
      <c r="X27" s="304"/>
      <c r="Y27" s="304"/>
      <c r="Z27" s="475"/>
      <c r="AA27" s="472">
        <f t="shared" si="5"/>
        <v>0</v>
      </c>
      <c r="AB27" s="296">
        <f t="shared" si="6"/>
        <v>0</v>
      </c>
      <c r="AC27" s="296">
        <f t="shared" si="7"/>
        <v>0</v>
      </c>
      <c r="AD27" s="296">
        <f t="shared" si="8"/>
        <v>0</v>
      </c>
      <c r="AE27" s="296">
        <f t="shared" si="9"/>
        <v>0</v>
      </c>
      <c r="AF27" s="296">
        <f t="shared" si="10"/>
        <v>55000</v>
      </c>
      <c r="AG27" s="296">
        <f t="shared" si="11"/>
        <v>55000</v>
      </c>
      <c r="AH27" s="296">
        <f t="shared" si="12"/>
        <v>0</v>
      </c>
      <c r="AI27" s="296">
        <f t="shared" si="13"/>
        <v>0</v>
      </c>
      <c r="AJ27" s="296">
        <f t="shared" si="14"/>
        <v>0</v>
      </c>
      <c r="AK27" s="302">
        <f t="shared" si="15"/>
        <v>55000</v>
      </c>
      <c r="AL27" s="303">
        <f t="shared" si="16"/>
        <v>55000</v>
      </c>
    </row>
    <row r="28" spans="1:38" s="66" customFormat="1" hidden="1" x14ac:dyDescent="0.25">
      <c r="A28" s="182" t="s">
        <v>182</v>
      </c>
      <c r="B28" s="183" t="s">
        <v>183</v>
      </c>
      <c r="C28" s="183" t="s">
        <v>101</v>
      </c>
      <c r="D28" s="163" t="s">
        <v>184</v>
      </c>
      <c r="E28" s="296">
        <v>0</v>
      </c>
      <c r="F28" s="296">
        <v>0</v>
      </c>
      <c r="G28" s="296">
        <v>0</v>
      </c>
      <c r="H28" s="296">
        <v>0</v>
      </c>
      <c r="I28" s="296">
        <v>0</v>
      </c>
      <c r="J28" s="296">
        <v>0</v>
      </c>
      <c r="K28" s="296">
        <v>0</v>
      </c>
      <c r="L28" s="296">
        <v>0</v>
      </c>
      <c r="M28" s="296">
        <v>0</v>
      </c>
      <c r="N28" s="296">
        <v>0</v>
      </c>
      <c r="O28" s="302">
        <v>0</v>
      </c>
      <c r="P28" s="473">
        <f t="shared" si="3"/>
        <v>0</v>
      </c>
      <c r="Q28" s="304"/>
      <c r="R28" s="304"/>
      <c r="S28" s="304"/>
      <c r="T28" s="304"/>
      <c r="U28" s="299">
        <f t="shared" si="4"/>
        <v>0</v>
      </c>
      <c r="V28" s="304"/>
      <c r="W28" s="304"/>
      <c r="X28" s="304"/>
      <c r="Y28" s="304"/>
      <c r="Z28" s="475"/>
      <c r="AA28" s="472">
        <f t="shared" si="5"/>
        <v>0</v>
      </c>
      <c r="AB28" s="296">
        <f t="shared" si="6"/>
        <v>0</v>
      </c>
      <c r="AC28" s="296">
        <f t="shared" si="7"/>
        <v>0</v>
      </c>
      <c r="AD28" s="296">
        <f t="shared" si="8"/>
        <v>0</v>
      </c>
      <c r="AE28" s="296">
        <f t="shared" si="9"/>
        <v>0</v>
      </c>
      <c r="AF28" s="296">
        <f t="shared" si="10"/>
        <v>0</v>
      </c>
      <c r="AG28" s="296">
        <f t="shared" si="11"/>
        <v>0</v>
      </c>
      <c r="AH28" s="296">
        <f t="shared" si="12"/>
        <v>0</v>
      </c>
      <c r="AI28" s="296">
        <f t="shared" si="13"/>
        <v>0</v>
      </c>
      <c r="AJ28" s="296">
        <f t="shared" si="14"/>
        <v>0</v>
      </c>
      <c r="AK28" s="302">
        <f t="shared" si="15"/>
        <v>0</v>
      </c>
      <c r="AL28" s="303">
        <f t="shared" si="16"/>
        <v>0</v>
      </c>
    </row>
    <row r="29" spans="1:38" s="66" customFormat="1" hidden="1" x14ac:dyDescent="0.25">
      <c r="A29" s="137" t="s">
        <v>185</v>
      </c>
      <c r="B29" s="170" t="s">
        <v>186</v>
      </c>
      <c r="C29" s="170" t="s">
        <v>89</v>
      </c>
      <c r="D29" s="181" t="s">
        <v>70</v>
      </c>
      <c r="E29" s="296">
        <v>0</v>
      </c>
      <c r="F29" s="296">
        <v>0</v>
      </c>
      <c r="G29" s="296">
        <v>0</v>
      </c>
      <c r="H29" s="296">
        <v>0</v>
      </c>
      <c r="I29" s="296">
        <v>0</v>
      </c>
      <c r="J29" s="296">
        <v>0</v>
      </c>
      <c r="K29" s="296">
        <v>0</v>
      </c>
      <c r="L29" s="296">
        <v>0</v>
      </c>
      <c r="M29" s="296">
        <v>0</v>
      </c>
      <c r="N29" s="296">
        <v>0</v>
      </c>
      <c r="O29" s="302">
        <v>0</v>
      </c>
      <c r="P29" s="473">
        <f t="shared" si="3"/>
        <v>0</v>
      </c>
      <c r="Q29" s="308"/>
      <c r="R29" s="308"/>
      <c r="S29" s="308"/>
      <c r="T29" s="308"/>
      <c r="U29" s="299">
        <f t="shared" si="4"/>
        <v>0</v>
      </c>
      <c r="V29" s="308"/>
      <c r="W29" s="308"/>
      <c r="X29" s="308"/>
      <c r="Y29" s="308"/>
      <c r="Z29" s="476"/>
      <c r="AA29" s="472">
        <f t="shared" si="5"/>
        <v>0</v>
      </c>
      <c r="AB29" s="296">
        <f t="shared" si="6"/>
        <v>0</v>
      </c>
      <c r="AC29" s="296">
        <f t="shared" si="7"/>
        <v>0</v>
      </c>
      <c r="AD29" s="296">
        <f t="shared" si="8"/>
        <v>0</v>
      </c>
      <c r="AE29" s="296">
        <f t="shared" si="9"/>
        <v>0</v>
      </c>
      <c r="AF29" s="296">
        <f t="shared" si="10"/>
        <v>0</v>
      </c>
      <c r="AG29" s="296">
        <f t="shared" si="11"/>
        <v>0</v>
      </c>
      <c r="AH29" s="296">
        <f t="shared" si="12"/>
        <v>0</v>
      </c>
      <c r="AI29" s="296">
        <f t="shared" si="13"/>
        <v>0</v>
      </c>
      <c r="AJ29" s="296">
        <f t="shared" si="14"/>
        <v>0</v>
      </c>
      <c r="AK29" s="302">
        <f t="shared" si="15"/>
        <v>0</v>
      </c>
      <c r="AL29" s="303">
        <f t="shared" si="16"/>
        <v>0</v>
      </c>
    </row>
    <row r="30" spans="1:38" s="66" customFormat="1" x14ac:dyDescent="0.25">
      <c r="A30" s="137" t="s">
        <v>279</v>
      </c>
      <c r="B30" s="170" t="s">
        <v>280</v>
      </c>
      <c r="C30" s="170" t="s">
        <v>89</v>
      </c>
      <c r="D30" s="181" t="s">
        <v>281</v>
      </c>
      <c r="E30" s="296">
        <v>24900</v>
      </c>
      <c r="F30" s="296">
        <v>24900</v>
      </c>
      <c r="G30" s="296">
        <v>0</v>
      </c>
      <c r="H30" s="296">
        <v>0</v>
      </c>
      <c r="I30" s="296">
        <v>0</v>
      </c>
      <c r="J30" s="296">
        <v>0</v>
      </c>
      <c r="K30" s="296">
        <v>0</v>
      </c>
      <c r="L30" s="296">
        <v>0</v>
      </c>
      <c r="M30" s="296">
        <v>0</v>
      </c>
      <c r="N30" s="296">
        <v>0</v>
      </c>
      <c r="O30" s="302">
        <v>0</v>
      </c>
      <c r="P30" s="473">
        <f t="shared" si="3"/>
        <v>0</v>
      </c>
      <c r="Q30" s="308"/>
      <c r="R30" s="308"/>
      <c r="S30" s="308"/>
      <c r="T30" s="308"/>
      <c r="U30" s="299">
        <f t="shared" si="4"/>
        <v>0</v>
      </c>
      <c r="V30" s="308"/>
      <c r="W30" s="308"/>
      <c r="X30" s="308"/>
      <c r="Y30" s="308"/>
      <c r="Z30" s="476"/>
      <c r="AA30" s="472">
        <f t="shared" si="5"/>
        <v>24900</v>
      </c>
      <c r="AB30" s="296">
        <f t="shared" si="6"/>
        <v>24900</v>
      </c>
      <c r="AC30" s="296">
        <f t="shared" si="7"/>
        <v>0</v>
      </c>
      <c r="AD30" s="296">
        <f t="shared" si="8"/>
        <v>0</v>
      </c>
      <c r="AE30" s="296">
        <f t="shared" si="9"/>
        <v>0</v>
      </c>
      <c r="AF30" s="296">
        <f t="shared" si="10"/>
        <v>0</v>
      </c>
      <c r="AG30" s="296">
        <f t="shared" si="11"/>
        <v>0</v>
      </c>
      <c r="AH30" s="296">
        <f t="shared" si="12"/>
        <v>0</v>
      </c>
      <c r="AI30" s="296">
        <f t="shared" si="13"/>
        <v>0</v>
      </c>
      <c r="AJ30" s="296">
        <f t="shared" si="14"/>
        <v>0</v>
      </c>
      <c r="AK30" s="302">
        <f t="shared" si="15"/>
        <v>0</v>
      </c>
      <c r="AL30" s="303">
        <f t="shared" si="16"/>
        <v>24900</v>
      </c>
    </row>
    <row r="31" spans="1:38" s="66" customFormat="1" ht="55.2" customHeight="1" x14ac:dyDescent="0.25">
      <c r="A31" s="182" t="s">
        <v>278</v>
      </c>
      <c r="B31" s="183" t="s">
        <v>250</v>
      </c>
      <c r="C31" s="183" t="s">
        <v>89</v>
      </c>
      <c r="D31" s="168" t="s">
        <v>249</v>
      </c>
      <c r="E31" s="296">
        <v>0</v>
      </c>
      <c r="F31" s="296">
        <v>0</v>
      </c>
      <c r="G31" s="296">
        <v>0</v>
      </c>
      <c r="H31" s="296">
        <v>0</v>
      </c>
      <c r="I31" s="296">
        <v>0</v>
      </c>
      <c r="J31" s="296">
        <v>30000</v>
      </c>
      <c r="K31" s="296">
        <v>0</v>
      </c>
      <c r="L31" s="296">
        <v>30000</v>
      </c>
      <c r="M31" s="296">
        <v>0</v>
      </c>
      <c r="N31" s="296">
        <v>0</v>
      </c>
      <c r="O31" s="302">
        <v>0</v>
      </c>
      <c r="P31" s="473">
        <f t="shared" si="3"/>
        <v>0</v>
      </c>
      <c r="Q31" s="304"/>
      <c r="R31" s="304"/>
      <c r="S31" s="304"/>
      <c r="T31" s="304"/>
      <c r="U31" s="299">
        <f t="shared" si="4"/>
        <v>0</v>
      </c>
      <c r="V31" s="304"/>
      <c r="W31" s="304"/>
      <c r="X31" s="304"/>
      <c r="Y31" s="304"/>
      <c r="Z31" s="475"/>
      <c r="AA31" s="472">
        <f t="shared" ref="AA31:AK34" si="18">SUM(E31+P31)</f>
        <v>0</v>
      </c>
      <c r="AB31" s="296">
        <f t="shared" si="18"/>
        <v>0</v>
      </c>
      <c r="AC31" s="296">
        <f t="shared" si="18"/>
        <v>0</v>
      </c>
      <c r="AD31" s="296">
        <f t="shared" si="18"/>
        <v>0</v>
      </c>
      <c r="AE31" s="296">
        <f t="shared" si="18"/>
        <v>0</v>
      </c>
      <c r="AF31" s="296">
        <f t="shared" si="18"/>
        <v>30000</v>
      </c>
      <c r="AG31" s="296">
        <f t="shared" si="18"/>
        <v>0</v>
      </c>
      <c r="AH31" s="296">
        <f t="shared" si="18"/>
        <v>30000</v>
      </c>
      <c r="AI31" s="296">
        <f t="shared" si="18"/>
        <v>0</v>
      </c>
      <c r="AJ31" s="296">
        <f t="shared" si="18"/>
        <v>0</v>
      </c>
      <c r="AK31" s="302">
        <f t="shared" si="18"/>
        <v>0</v>
      </c>
      <c r="AL31" s="303">
        <f>SUM(AA31+AF31)</f>
        <v>30000</v>
      </c>
    </row>
    <row r="32" spans="1:38" s="66" customFormat="1" x14ac:dyDescent="0.25">
      <c r="A32" s="182" t="s">
        <v>423</v>
      </c>
      <c r="B32" s="183" t="s">
        <v>44</v>
      </c>
      <c r="C32" s="183" t="s">
        <v>165</v>
      </c>
      <c r="D32" s="168" t="s">
        <v>238</v>
      </c>
      <c r="E32" s="296">
        <v>38610</v>
      </c>
      <c r="F32" s="296">
        <v>38610</v>
      </c>
      <c r="G32" s="296">
        <v>0</v>
      </c>
      <c r="H32" s="296">
        <v>0</v>
      </c>
      <c r="I32" s="296">
        <v>0</v>
      </c>
      <c r="J32" s="296">
        <v>0</v>
      </c>
      <c r="K32" s="296">
        <v>0</v>
      </c>
      <c r="L32" s="296">
        <v>0</v>
      </c>
      <c r="M32" s="296">
        <v>0</v>
      </c>
      <c r="N32" s="296">
        <v>0</v>
      </c>
      <c r="O32" s="302">
        <v>0</v>
      </c>
      <c r="P32" s="473">
        <f t="shared" si="3"/>
        <v>0</v>
      </c>
      <c r="Q32" s="304"/>
      <c r="R32" s="304"/>
      <c r="S32" s="304"/>
      <c r="T32" s="304"/>
      <c r="U32" s="299"/>
      <c r="V32" s="304"/>
      <c r="W32" s="304"/>
      <c r="X32" s="304"/>
      <c r="Y32" s="304"/>
      <c r="Z32" s="475"/>
      <c r="AA32" s="472">
        <f t="shared" ref="AA32" si="19">SUM(E32+P32)</f>
        <v>38610</v>
      </c>
      <c r="AB32" s="296">
        <f t="shared" ref="AB32" si="20">SUM(F32+Q32)</f>
        <v>38610</v>
      </c>
      <c r="AC32" s="296">
        <f t="shared" ref="AC32" si="21">SUM(G32+R32)</f>
        <v>0</v>
      </c>
      <c r="AD32" s="296">
        <f t="shared" ref="AD32" si="22">SUM(H32+S32)</f>
        <v>0</v>
      </c>
      <c r="AE32" s="296">
        <f t="shared" ref="AE32" si="23">SUM(I32+T32)</f>
        <v>0</v>
      </c>
      <c r="AF32" s="296">
        <f t="shared" ref="AF32" si="24">SUM(J32+U32)</f>
        <v>0</v>
      </c>
      <c r="AG32" s="296">
        <f t="shared" ref="AG32" si="25">SUM(K32+V32)</f>
        <v>0</v>
      </c>
      <c r="AH32" s="296">
        <f t="shared" ref="AH32" si="26">SUM(L32+W32)</f>
        <v>0</v>
      </c>
      <c r="AI32" s="296">
        <f t="shared" ref="AI32" si="27">SUM(M32+X32)</f>
        <v>0</v>
      </c>
      <c r="AJ32" s="296">
        <f t="shared" ref="AJ32" si="28">SUM(N32+Y32)</f>
        <v>0</v>
      </c>
      <c r="AK32" s="302">
        <f t="shared" ref="AK32" si="29">SUM(O32+Z32)</f>
        <v>0</v>
      </c>
      <c r="AL32" s="303">
        <f>SUM(AA32+AF32)</f>
        <v>38610</v>
      </c>
    </row>
    <row r="33" spans="1:38" s="80" customFormat="1" x14ac:dyDescent="0.25">
      <c r="A33" s="182" t="s">
        <v>297</v>
      </c>
      <c r="B33" s="183" t="s">
        <v>298</v>
      </c>
      <c r="C33" s="183" t="s">
        <v>242</v>
      </c>
      <c r="D33" s="184" t="s">
        <v>299</v>
      </c>
      <c r="E33" s="296">
        <v>38000</v>
      </c>
      <c r="F33" s="296">
        <v>38000</v>
      </c>
      <c r="G33" s="296">
        <v>0</v>
      </c>
      <c r="H33" s="296">
        <v>3000</v>
      </c>
      <c r="I33" s="296">
        <v>0</v>
      </c>
      <c r="J33" s="296">
        <v>0</v>
      </c>
      <c r="K33" s="296">
        <v>0</v>
      </c>
      <c r="L33" s="296">
        <v>0</v>
      </c>
      <c r="M33" s="296">
        <v>0</v>
      </c>
      <c r="N33" s="296">
        <v>0</v>
      </c>
      <c r="O33" s="302">
        <v>0</v>
      </c>
      <c r="P33" s="473">
        <f t="shared" si="3"/>
        <v>0</v>
      </c>
      <c r="Q33" s="304"/>
      <c r="R33" s="304"/>
      <c r="S33" s="304"/>
      <c r="T33" s="304"/>
      <c r="U33" s="304"/>
      <c r="V33" s="304"/>
      <c r="W33" s="304"/>
      <c r="X33" s="304"/>
      <c r="Y33" s="304"/>
      <c r="Z33" s="475"/>
      <c r="AA33" s="472">
        <f t="shared" si="18"/>
        <v>38000</v>
      </c>
      <c r="AB33" s="296">
        <f t="shared" si="18"/>
        <v>38000</v>
      </c>
      <c r="AC33" s="296">
        <f t="shared" si="18"/>
        <v>0</v>
      </c>
      <c r="AD33" s="296">
        <f t="shared" si="18"/>
        <v>3000</v>
      </c>
      <c r="AE33" s="296">
        <f t="shared" si="18"/>
        <v>0</v>
      </c>
      <c r="AF33" s="296">
        <f t="shared" si="18"/>
        <v>0</v>
      </c>
      <c r="AG33" s="296">
        <f t="shared" si="18"/>
        <v>0</v>
      </c>
      <c r="AH33" s="296">
        <f t="shared" si="18"/>
        <v>0</v>
      </c>
      <c r="AI33" s="296">
        <f t="shared" si="18"/>
        <v>0</v>
      </c>
      <c r="AJ33" s="296">
        <f t="shared" si="18"/>
        <v>0</v>
      </c>
      <c r="AK33" s="302">
        <f t="shared" si="18"/>
        <v>0</v>
      </c>
      <c r="AL33" s="303">
        <f>SUM(AA33+AF33)</f>
        <v>38000</v>
      </c>
    </row>
    <row r="34" spans="1:38" s="66" customFormat="1" ht="13.8" thickBot="1" x14ac:dyDescent="0.3">
      <c r="A34" s="185" t="s">
        <v>287</v>
      </c>
      <c r="B34" s="186" t="s">
        <v>240</v>
      </c>
      <c r="C34" s="186" t="s">
        <v>242</v>
      </c>
      <c r="D34" s="187" t="s">
        <v>241</v>
      </c>
      <c r="E34" s="312">
        <v>10950</v>
      </c>
      <c r="F34" s="312">
        <v>10950</v>
      </c>
      <c r="G34" s="312">
        <v>0</v>
      </c>
      <c r="H34" s="312">
        <v>10405</v>
      </c>
      <c r="I34" s="312">
        <v>0</v>
      </c>
      <c r="J34" s="312">
        <v>0</v>
      </c>
      <c r="K34" s="312">
        <v>0</v>
      </c>
      <c r="L34" s="312">
        <v>0</v>
      </c>
      <c r="M34" s="312">
        <v>0</v>
      </c>
      <c r="N34" s="312">
        <v>0</v>
      </c>
      <c r="O34" s="318">
        <v>0</v>
      </c>
      <c r="P34" s="473">
        <f t="shared" si="3"/>
        <v>0</v>
      </c>
      <c r="Q34" s="345"/>
      <c r="R34" s="345"/>
      <c r="S34" s="345"/>
      <c r="T34" s="345"/>
      <c r="U34" s="345"/>
      <c r="V34" s="345"/>
      <c r="W34" s="345"/>
      <c r="X34" s="345"/>
      <c r="Y34" s="345"/>
      <c r="Z34" s="478"/>
      <c r="AA34" s="472">
        <f t="shared" si="18"/>
        <v>10950</v>
      </c>
      <c r="AB34" s="296">
        <f t="shared" si="18"/>
        <v>10950</v>
      </c>
      <c r="AC34" s="296">
        <f t="shared" si="18"/>
        <v>0</v>
      </c>
      <c r="AD34" s="296">
        <f t="shared" si="18"/>
        <v>10405</v>
      </c>
      <c r="AE34" s="296">
        <f t="shared" si="18"/>
        <v>0</v>
      </c>
      <c r="AF34" s="296">
        <f t="shared" si="18"/>
        <v>0</v>
      </c>
      <c r="AG34" s="296">
        <f t="shared" si="18"/>
        <v>0</v>
      </c>
      <c r="AH34" s="296">
        <f t="shared" si="18"/>
        <v>0</v>
      </c>
      <c r="AI34" s="296">
        <f t="shared" si="18"/>
        <v>0</v>
      </c>
      <c r="AJ34" s="296">
        <f t="shared" si="18"/>
        <v>0</v>
      </c>
      <c r="AK34" s="302">
        <f t="shared" si="18"/>
        <v>0</v>
      </c>
      <c r="AL34" s="303">
        <f>SUM(AA34+AF34)</f>
        <v>10950</v>
      </c>
    </row>
    <row r="35" spans="1:38" s="93" customFormat="1" x14ac:dyDescent="0.25">
      <c r="A35" s="465" t="s">
        <v>167</v>
      </c>
      <c r="B35" s="466"/>
      <c r="C35" s="466"/>
      <c r="D35" s="467" t="s">
        <v>126</v>
      </c>
      <c r="E35" s="354">
        <v>106422020.65000001</v>
      </c>
      <c r="F35" s="354">
        <v>106422020.65000001</v>
      </c>
      <c r="G35" s="354">
        <v>68624194</v>
      </c>
      <c r="H35" s="354">
        <v>9826443</v>
      </c>
      <c r="I35" s="354">
        <v>0</v>
      </c>
      <c r="J35" s="354">
        <v>8770900</v>
      </c>
      <c r="K35" s="354">
        <v>2461000</v>
      </c>
      <c r="L35" s="354">
        <v>6309900</v>
      </c>
      <c r="M35" s="354">
        <v>529100</v>
      </c>
      <c r="N35" s="354">
        <v>42300</v>
      </c>
      <c r="O35" s="468">
        <v>2461000</v>
      </c>
      <c r="P35" s="353">
        <f t="shared" ref="P35:AL35" si="30">SUM(P36)</f>
        <v>-12000</v>
      </c>
      <c r="Q35" s="354">
        <f t="shared" si="30"/>
        <v>-12000</v>
      </c>
      <c r="R35" s="354">
        <f t="shared" si="30"/>
        <v>0</v>
      </c>
      <c r="S35" s="354">
        <f t="shared" si="30"/>
        <v>0</v>
      </c>
      <c r="T35" s="354">
        <f t="shared" si="30"/>
        <v>0</v>
      </c>
      <c r="U35" s="354">
        <f t="shared" si="30"/>
        <v>12000</v>
      </c>
      <c r="V35" s="354">
        <f t="shared" si="30"/>
        <v>12000</v>
      </c>
      <c r="W35" s="354">
        <f t="shared" si="30"/>
        <v>0</v>
      </c>
      <c r="X35" s="354">
        <f t="shared" si="30"/>
        <v>0</v>
      </c>
      <c r="Y35" s="354">
        <f t="shared" si="30"/>
        <v>0</v>
      </c>
      <c r="Z35" s="355">
        <f t="shared" si="30"/>
        <v>12000</v>
      </c>
      <c r="AA35" s="469">
        <f t="shared" si="30"/>
        <v>106410020.65000001</v>
      </c>
      <c r="AB35" s="354">
        <f t="shared" si="30"/>
        <v>106410020.65000001</v>
      </c>
      <c r="AC35" s="354">
        <f t="shared" si="30"/>
        <v>68624194</v>
      </c>
      <c r="AD35" s="354">
        <f t="shared" si="30"/>
        <v>9826443</v>
      </c>
      <c r="AE35" s="354">
        <f t="shared" si="30"/>
        <v>0</v>
      </c>
      <c r="AF35" s="354">
        <f t="shared" si="30"/>
        <v>8782900</v>
      </c>
      <c r="AG35" s="354">
        <f t="shared" si="30"/>
        <v>2473000</v>
      </c>
      <c r="AH35" s="354">
        <f t="shared" si="30"/>
        <v>6309900</v>
      </c>
      <c r="AI35" s="354">
        <f t="shared" si="30"/>
        <v>529100</v>
      </c>
      <c r="AJ35" s="354">
        <f t="shared" si="30"/>
        <v>42300</v>
      </c>
      <c r="AK35" s="355">
        <f t="shared" si="30"/>
        <v>2473000</v>
      </c>
      <c r="AL35" s="470">
        <f t="shared" si="30"/>
        <v>115192920.65000001</v>
      </c>
    </row>
    <row r="36" spans="1:38" s="93" customFormat="1" x14ac:dyDescent="0.25">
      <c r="A36" s="42" t="s">
        <v>168</v>
      </c>
      <c r="B36" s="43"/>
      <c r="C36" s="43"/>
      <c r="D36" s="81" t="s">
        <v>126</v>
      </c>
      <c r="E36" s="329">
        <v>106422020.65000001</v>
      </c>
      <c r="F36" s="329">
        <v>106422020.65000001</v>
      </c>
      <c r="G36" s="329">
        <v>68624194</v>
      </c>
      <c r="H36" s="329">
        <v>9826443</v>
      </c>
      <c r="I36" s="329">
        <v>0</v>
      </c>
      <c r="J36" s="329">
        <v>8770900</v>
      </c>
      <c r="K36" s="329">
        <v>2461000</v>
      </c>
      <c r="L36" s="329">
        <v>6309900</v>
      </c>
      <c r="M36" s="329">
        <v>529100</v>
      </c>
      <c r="N36" s="329">
        <v>42300</v>
      </c>
      <c r="O36" s="330">
        <v>2461000</v>
      </c>
      <c r="P36" s="331">
        <f t="shared" ref="P36:AL36" si="31">SUM(P37:P49)</f>
        <v>-12000</v>
      </c>
      <c r="Q36" s="329">
        <f t="shared" si="31"/>
        <v>-12000</v>
      </c>
      <c r="R36" s="329">
        <f t="shared" si="31"/>
        <v>0</v>
      </c>
      <c r="S36" s="329">
        <f t="shared" si="31"/>
        <v>0</v>
      </c>
      <c r="T36" s="329">
        <f t="shared" si="31"/>
        <v>0</v>
      </c>
      <c r="U36" s="329">
        <f t="shared" si="31"/>
        <v>12000</v>
      </c>
      <c r="V36" s="329">
        <f t="shared" si="31"/>
        <v>12000</v>
      </c>
      <c r="W36" s="329">
        <f t="shared" si="31"/>
        <v>0</v>
      </c>
      <c r="X36" s="329">
        <f t="shared" si="31"/>
        <v>0</v>
      </c>
      <c r="Y36" s="329">
        <f t="shared" si="31"/>
        <v>0</v>
      </c>
      <c r="Z36" s="332">
        <f t="shared" si="31"/>
        <v>12000</v>
      </c>
      <c r="AA36" s="333">
        <f t="shared" si="31"/>
        <v>106410020.65000001</v>
      </c>
      <c r="AB36" s="329">
        <f t="shared" si="31"/>
        <v>106410020.65000001</v>
      </c>
      <c r="AC36" s="329">
        <f t="shared" si="31"/>
        <v>68624194</v>
      </c>
      <c r="AD36" s="329">
        <f t="shared" si="31"/>
        <v>9826443</v>
      </c>
      <c r="AE36" s="329">
        <f t="shared" si="31"/>
        <v>0</v>
      </c>
      <c r="AF36" s="329">
        <f t="shared" si="31"/>
        <v>8782900</v>
      </c>
      <c r="AG36" s="329">
        <f t="shared" si="31"/>
        <v>2473000</v>
      </c>
      <c r="AH36" s="329">
        <f t="shared" si="31"/>
        <v>6309900</v>
      </c>
      <c r="AI36" s="329">
        <f t="shared" si="31"/>
        <v>529100</v>
      </c>
      <c r="AJ36" s="329">
        <f t="shared" si="31"/>
        <v>42300</v>
      </c>
      <c r="AK36" s="332">
        <f t="shared" si="31"/>
        <v>2473000</v>
      </c>
      <c r="AL36" s="334">
        <f t="shared" si="31"/>
        <v>115192920.65000001</v>
      </c>
    </row>
    <row r="37" spans="1:38" s="66" customFormat="1" ht="26.4" x14ac:dyDescent="0.25">
      <c r="A37" s="139" t="s">
        <v>20</v>
      </c>
      <c r="B37" s="141" t="s">
        <v>177</v>
      </c>
      <c r="C37" s="141" t="s">
        <v>87</v>
      </c>
      <c r="D37" s="180" t="s">
        <v>178</v>
      </c>
      <c r="E37" s="296">
        <v>680072</v>
      </c>
      <c r="F37" s="296">
        <v>680072</v>
      </c>
      <c r="G37" s="296">
        <v>525170</v>
      </c>
      <c r="H37" s="296">
        <v>28457</v>
      </c>
      <c r="I37" s="296">
        <v>0</v>
      </c>
      <c r="J37" s="296">
        <v>0</v>
      </c>
      <c r="K37" s="296">
        <v>0</v>
      </c>
      <c r="L37" s="296">
        <v>0</v>
      </c>
      <c r="M37" s="296">
        <v>0</v>
      </c>
      <c r="N37" s="296">
        <v>0</v>
      </c>
      <c r="O37" s="297">
        <v>0</v>
      </c>
      <c r="P37" s="298">
        <f t="shared" ref="P37:P49" si="32">SUM(Q37)</f>
        <v>0</v>
      </c>
      <c r="Q37" s="304"/>
      <c r="R37" s="304"/>
      <c r="S37" s="304"/>
      <c r="T37" s="304"/>
      <c r="U37" s="299">
        <f t="shared" ref="U37:U49" si="33">SUM(W37+Z37)</f>
        <v>0</v>
      </c>
      <c r="V37" s="299"/>
      <c r="W37" s="299"/>
      <c r="X37" s="299"/>
      <c r="Y37" s="299"/>
      <c r="Z37" s="300"/>
      <c r="AA37" s="301">
        <f t="shared" ref="AA37:AA49" si="34">SUM(E37+P37)</f>
        <v>680072</v>
      </c>
      <c r="AB37" s="296">
        <f t="shared" ref="AB37:AB49" si="35">SUM(F37+Q37)</f>
        <v>680072</v>
      </c>
      <c r="AC37" s="296">
        <f t="shared" ref="AC37:AC49" si="36">SUM(G37+R37)</f>
        <v>525170</v>
      </c>
      <c r="AD37" s="296">
        <f t="shared" ref="AD37:AD49" si="37">SUM(H37+S37)</f>
        <v>28457</v>
      </c>
      <c r="AE37" s="296">
        <f t="shared" ref="AE37:AE49" si="38">SUM(I37+T37)</f>
        <v>0</v>
      </c>
      <c r="AF37" s="296">
        <f t="shared" ref="AF37:AF49" si="39">SUM(J37+U37)</f>
        <v>0</v>
      </c>
      <c r="AG37" s="296">
        <f t="shared" ref="AG37:AG49" si="40">SUM(K37+V37)</f>
        <v>0</v>
      </c>
      <c r="AH37" s="296">
        <f t="shared" ref="AH37:AH49" si="41">SUM(L37+W37)</f>
        <v>0</v>
      </c>
      <c r="AI37" s="296">
        <f t="shared" ref="AI37:AI49" si="42">SUM(M37+X37)</f>
        <v>0</v>
      </c>
      <c r="AJ37" s="296">
        <f t="shared" ref="AJ37:AJ49" si="43">SUM(N37+Y37)</f>
        <v>0</v>
      </c>
      <c r="AK37" s="302">
        <f t="shared" ref="AK37:AK49" si="44">SUM(O37+Z37)</f>
        <v>0</v>
      </c>
      <c r="AL37" s="303">
        <f t="shared" ref="AL37:AL49" si="45">SUM(AA37+AF37)</f>
        <v>680072</v>
      </c>
    </row>
    <row r="38" spans="1:38" s="66" customFormat="1" x14ac:dyDescent="0.25">
      <c r="A38" s="166" t="s">
        <v>187</v>
      </c>
      <c r="B38" s="167" t="s">
        <v>109</v>
      </c>
      <c r="C38" s="167" t="s">
        <v>102</v>
      </c>
      <c r="D38" s="181" t="s">
        <v>188</v>
      </c>
      <c r="E38" s="296">
        <v>27248387</v>
      </c>
      <c r="F38" s="296">
        <v>27248387</v>
      </c>
      <c r="G38" s="296">
        <v>16629132</v>
      </c>
      <c r="H38" s="296">
        <v>2755840</v>
      </c>
      <c r="I38" s="296">
        <v>0</v>
      </c>
      <c r="J38" s="296">
        <v>1957200</v>
      </c>
      <c r="K38" s="306">
        <v>78600</v>
      </c>
      <c r="L38" s="296">
        <v>1878600</v>
      </c>
      <c r="M38" s="296">
        <v>99200</v>
      </c>
      <c r="N38" s="296">
        <v>7100</v>
      </c>
      <c r="O38" s="307">
        <v>78600</v>
      </c>
      <c r="P38" s="298">
        <f t="shared" si="32"/>
        <v>0</v>
      </c>
      <c r="Q38" s="304"/>
      <c r="R38" s="304"/>
      <c r="S38" s="304"/>
      <c r="T38" s="304"/>
      <c r="U38" s="299">
        <f t="shared" si="33"/>
        <v>0</v>
      </c>
      <c r="V38" s="308"/>
      <c r="W38" s="308"/>
      <c r="X38" s="308"/>
      <c r="Y38" s="308"/>
      <c r="Z38" s="309"/>
      <c r="AA38" s="301">
        <f t="shared" si="34"/>
        <v>27248387</v>
      </c>
      <c r="AB38" s="296">
        <f t="shared" si="35"/>
        <v>27248387</v>
      </c>
      <c r="AC38" s="296">
        <f t="shared" si="36"/>
        <v>16629132</v>
      </c>
      <c r="AD38" s="462">
        <f t="shared" si="37"/>
        <v>2755840</v>
      </c>
      <c r="AE38" s="296">
        <f t="shared" si="38"/>
        <v>0</v>
      </c>
      <c r="AF38" s="296">
        <f t="shared" si="39"/>
        <v>1957200</v>
      </c>
      <c r="AG38" s="296">
        <f t="shared" si="40"/>
        <v>78600</v>
      </c>
      <c r="AH38" s="296">
        <f t="shared" si="41"/>
        <v>1878600</v>
      </c>
      <c r="AI38" s="296">
        <f t="shared" si="42"/>
        <v>99200</v>
      </c>
      <c r="AJ38" s="296">
        <f t="shared" si="43"/>
        <v>7100</v>
      </c>
      <c r="AK38" s="302">
        <f t="shared" si="44"/>
        <v>78600</v>
      </c>
      <c r="AL38" s="303">
        <f t="shared" si="45"/>
        <v>29205587</v>
      </c>
    </row>
    <row r="39" spans="1:38" s="66" customFormat="1" ht="26.4" x14ac:dyDescent="0.25">
      <c r="A39" s="166" t="s">
        <v>189</v>
      </c>
      <c r="B39" s="167" t="s">
        <v>110</v>
      </c>
      <c r="C39" s="167" t="s">
        <v>103</v>
      </c>
      <c r="D39" s="181" t="s">
        <v>371</v>
      </c>
      <c r="E39" s="296">
        <v>65908669.649999999</v>
      </c>
      <c r="F39" s="296">
        <v>65908669.649999999</v>
      </c>
      <c r="G39" s="296">
        <v>42761434</v>
      </c>
      <c r="H39" s="296">
        <v>6412491</v>
      </c>
      <c r="I39" s="296">
        <v>0</v>
      </c>
      <c r="J39" s="296">
        <v>4142400</v>
      </c>
      <c r="K39" s="306">
        <v>1044400</v>
      </c>
      <c r="L39" s="296">
        <v>3098000</v>
      </c>
      <c r="M39" s="296">
        <v>31300</v>
      </c>
      <c r="N39" s="296">
        <v>0</v>
      </c>
      <c r="O39" s="307">
        <v>1044400</v>
      </c>
      <c r="P39" s="298">
        <f t="shared" si="32"/>
        <v>-12000</v>
      </c>
      <c r="Q39" s="304">
        <v>-12000</v>
      </c>
      <c r="R39" s="304"/>
      <c r="S39" s="304"/>
      <c r="T39" s="304"/>
      <c r="U39" s="299">
        <f t="shared" si="33"/>
        <v>12000</v>
      </c>
      <c r="V39" s="308">
        <v>12000</v>
      </c>
      <c r="W39" s="308"/>
      <c r="X39" s="308"/>
      <c r="Y39" s="308"/>
      <c r="Z39" s="309">
        <v>12000</v>
      </c>
      <c r="AA39" s="301">
        <f>SUM(E39+P39)</f>
        <v>65896669.649999999</v>
      </c>
      <c r="AB39" s="296">
        <f t="shared" si="35"/>
        <v>65896669.649999999</v>
      </c>
      <c r="AC39" s="296">
        <f t="shared" si="36"/>
        <v>42761434</v>
      </c>
      <c r="AD39" s="296">
        <f t="shared" si="37"/>
        <v>6412491</v>
      </c>
      <c r="AE39" s="296">
        <f t="shared" si="38"/>
        <v>0</v>
      </c>
      <c r="AF39" s="296">
        <f t="shared" si="39"/>
        <v>4154400</v>
      </c>
      <c r="AG39" s="296">
        <f t="shared" si="40"/>
        <v>1056400</v>
      </c>
      <c r="AH39" s="296">
        <f t="shared" si="41"/>
        <v>3098000</v>
      </c>
      <c r="AI39" s="296">
        <f t="shared" si="42"/>
        <v>31300</v>
      </c>
      <c r="AJ39" s="296">
        <f t="shared" si="43"/>
        <v>0</v>
      </c>
      <c r="AK39" s="453">
        <f t="shared" si="44"/>
        <v>1056400</v>
      </c>
      <c r="AL39" s="303">
        <f t="shared" si="45"/>
        <v>70051069.650000006</v>
      </c>
    </row>
    <row r="40" spans="1:38" s="66" customFormat="1" ht="25.5" customHeight="1" x14ac:dyDescent="0.25">
      <c r="A40" s="139" t="s">
        <v>329</v>
      </c>
      <c r="B40" s="141" t="s">
        <v>330</v>
      </c>
      <c r="C40" s="141" t="s">
        <v>89</v>
      </c>
      <c r="D40" s="144" t="s">
        <v>331</v>
      </c>
      <c r="E40" s="296">
        <v>0</v>
      </c>
      <c r="F40" s="296">
        <v>0</v>
      </c>
      <c r="G40" s="296">
        <v>0</v>
      </c>
      <c r="H40" s="296">
        <v>0</v>
      </c>
      <c r="I40" s="296">
        <v>0</v>
      </c>
      <c r="J40" s="296">
        <v>63000</v>
      </c>
      <c r="K40" s="296">
        <v>63000</v>
      </c>
      <c r="L40" s="296">
        <v>0</v>
      </c>
      <c r="M40" s="296">
        <v>0</v>
      </c>
      <c r="N40" s="296">
        <v>0</v>
      </c>
      <c r="O40" s="297">
        <v>63000</v>
      </c>
      <c r="P40" s="298">
        <f t="shared" si="32"/>
        <v>0</v>
      </c>
      <c r="Q40" s="304"/>
      <c r="R40" s="304"/>
      <c r="S40" s="304"/>
      <c r="T40" s="304"/>
      <c r="U40" s="299">
        <f t="shared" si="33"/>
        <v>0</v>
      </c>
      <c r="V40" s="310"/>
      <c r="W40" s="310"/>
      <c r="X40" s="310"/>
      <c r="Y40" s="310"/>
      <c r="Z40" s="311"/>
      <c r="AA40" s="301">
        <f t="shared" si="34"/>
        <v>0</v>
      </c>
      <c r="AB40" s="296">
        <f t="shared" si="35"/>
        <v>0</v>
      </c>
      <c r="AC40" s="296">
        <f t="shared" si="36"/>
        <v>0</v>
      </c>
      <c r="AD40" s="296">
        <f t="shared" si="37"/>
        <v>0</v>
      </c>
      <c r="AE40" s="296">
        <f t="shared" si="38"/>
        <v>0</v>
      </c>
      <c r="AF40" s="296">
        <f t="shared" si="39"/>
        <v>63000</v>
      </c>
      <c r="AG40" s="296">
        <f t="shared" si="40"/>
        <v>63000</v>
      </c>
      <c r="AH40" s="296">
        <f t="shared" si="41"/>
        <v>0</v>
      </c>
      <c r="AI40" s="296">
        <f t="shared" si="42"/>
        <v>0</v>
      </c>
      <c r="AJ40" s="296">
        <f t="shared" si="43"/>
        <v>0</v>
      </c>
      <c r="AK40" s="302">
        <f t="shared" si="44"/>
        <v>63000</v>
      </c>
      <c r="AL40" s="303">
        <f t="shared" si="45"/>
        <v>63000</v>
      </c>
    </row>
    <row r="41" spans="1:38" s="66" customFormat="1" x14ac:dyDescent="0.25">
      <c r="A41" s="166" t="s">
        <v>401</v>
      </c>
      <c r="B41" s="141" t="s">
        <v>403</v>
      </c>
      <c r="C41" s="141" t="s">
        <v>101</v>
      </c>
      <c r="D41" s="144" t="s">
        <v>404</v>
      </c>
      <c r="E41" s="296">
        <v>0</v>
      </c>
      <c r="F41" s="296">
        <v>0</v>
      </c>
      <c r="G41" s="296">
        <v>0</v>
      </c>
      <c r="H41" s="296">
        <v>0</v>
      </c>
      <c r="I41" s="296">
        <v>0</v>
      </c>
      <c r="J41" s="296">
        <v>1210000</v>
      </c>
      <c r="K41" s="296">
        <v>1210000</v>
      </c>
      <c r="L41" s="296">
        <v>0</v>
      </c>
      <c r="M41" s="296">
        <v>0</v>
      </c>
      <c r="N41" s="296">
        <v>0</v>
      </c>
      <c r="O41" s="297">
        <v>1210000</v>
      </c>
      <c r="P41" s="298">
        <f t="shared" si="32"/>
        <v>0</v>
      </c>
      <c r="Q41" s="304"/>
      <c r="R41" s="304"/>
      <c r="S41" s="304"/>
      <c r="T41" s="304"/>
      <c r="U41" s="299">
        <f t="shared" si="33"/>
        <v>0</v>
      </c>
      <c r="V41" s="310"/>
      <c r="W41" s="310"/>
      <c r="X41" s="310"/>
      <c r="Y41" s="310"/>
      <c r="Z41" s="311"/>
      <c r="AA41" s="301">
        <f t="shared" si="34"/>
        <v>0</v>
      </c>
      <c r="AB41" s="296">
        <f t="shared" si="35"/>
        <v>0</v>
      </c>
      <c r="AC41" s="296">
        <f t="shared" si="36"/>
        <v>0</v>
      </c>
      <c r="AD41" s="296">
        <f t="shared" si="37"/>
        <v>0</v>
      </c>
      <c r="AE41" s="296">
        <f t="shared" si="38"/>
        <v>0</v>
      </c>
      <c r="AF41" s="296">
        <f t="shared" si="39"/>
        <v>1210000</v>
      </c>
      <c r="AG41" s="296">
        <f t="shared" si="40"/>
        <v>1210000</v>
      </c>
      <c r="AH41" s="296">
        <f t="shared" si="41"/>
        <v>0</v>
      </c>
      <c r="AI41" s="296">
        <f t="shared" si="42"/>
        <v>0</v>
      </c>
      <c r="AJ41" s="296">
        <f t="shared" si="43"/>
        <v>0</v>
      </c>
      <c r="AK41" s="302">
        <f t="shared" si="44"/>
        <v>1210000</v>
      </c>
      <c r="AL41" s="303">
        <f t="shared" si="45"/>
        <v>1210000</v>
      </c>
    </row>
    <row r="42" spans="1:38" s="66" customFormat="1" x14ac:dyDescent="0.25">
      <c r="A42" s="166" t="s">
        <v>190</v>
      </c>
      <c r="B42" s="167" t="s">
        <v>108</v>
      </c>
      <c r="C42" s="167" t="s">
        <v>104</v>
      </c>
      <c r="D42" s="181" t="s">
        <v>372</v>
      </c>
      <c r="E42" s="296">
        <v>6176620</v>
      </c>
      <c r="F42" s="296">
        <v>6176620</v>
      </c>
      <c r="G42" s="296">
        <v>4092100</v>
      </c>
      <c r="H42" s="296">
        <v>404629</v>
      </c>
      <c r="I42" s="296">
        <v>0</v>
      </c>
      <c r="J42" s="296">
        <v>1221100</v>
      </c>
      <c r="K42" s="296">
        <v>55000</v>
      </c>
      <c r="L42" s="296">
        <v>1166100</v>
      </c>
      <c r="M42" s="296">
        <v>398600</v>
      </c>
      <c r="N42" s="296">
        <v>35200</v>
      </c>
      <c r="O42" s="297">
        <v>55000</v>
      </c>
      <c r="P42" s="298">
        <f t="shared" si="32"/>
        <v>0</v>
      </c>
      <c r="Q42" s="304"/>
      <c r="R42" s="304"/>
      <c r="S42" s="304"/>
      <c r="T42" s="304"/>
      <c r="U42" s="299">
        <f t="shared" si="33"/>
        <v>0</v>
      </c>
      <c r="V42" s="308"/>
      <c r="W42" s="308"/>
      <c r="X42" s="308"/>
      <c r="Y42" s="308"/>
      <c r="Z42" s="309"/>
      <c r="AA42" s="301">
        <f t="shared" si="34"/>
        <v>6176620</v>
      </c>
      <c r="AB42" s="296">
        <f t="shared" si="35"/>
        <v>6176620</v>
      </c>
      <c r="AC42" s="296">
        <f t="shared" si="36"/>
        <v>4092100</v>
      </c>
      <c r="AD42" s="296">
        <f t="shared" si="37"/>
        <v>404629</v>
      </c>
      <c r="AE42" s="296">
        <f t="shared" si="38"/>
        <v>0</v>
      </c>
      <c r="AF42" s="296">
        <f t="shared" si="39"/>
        <v>1221100</v>
      </c>
      <c r="AG42" s="296">
        <f t="shared" si="40"/>
        <v>55000</v>
      </c>
      <c r="AH42" s="296">
        <f t="shared" si="41"/>
        <v>1166100</v>
      </c>
      <c r="AI42" s="296">
        <f t="shared" si="42"/>
        <v>398600</v>
      </c>
      <c r="AJ42" s="296">
        <f t="shared" si="43"/>
        <v>35200</v>
      </c>
      <c r="AK42" s="302">
        <f t="shared" si="44"/>
        <v>55000</v>
      </c>
      <c r="AL42" s="303">
        <f t="shared" si="45"/>
        <v>7397720</v>
      </c>
    </row>
    <row r="43" spans="1:38" s="66" customFormat="1" x14ac:dyDescent="0.25">
      <c r="A43" s="166" t="s">
        <v>191</v>
      </c>
      <c r="B43" s="167" t="s">
        <v>192</v>
      </c>
      <c r="C43" s="167" t="s">
        <v>95</v>
      </c>
      <c r="D43" s="181" t="s">
        <v>374</v>
      </c>
      <c r="E43" s="296">
        <v>859089</v>
      </c>
      <c r="F43" s="296">
        <v>859089</v>
      </c>
      <c r="G43" s="296">
        <v>651011</v>
      </c>
      <c r="H43" s="296">
        <v>43806</v>
      </c>
      <c r="I43" s="296">
        <v>0</v>
      </c>
      <c r="J43" s="296">
        <v>0</v>
      </c>
      <c r="K43" s="296">
        <v>0</v>
      </c>
      <c r="L43" s="296">
        <v>0</v>
      </c>
      <c r="M43" s="296">
        <v>0</v>
      </c>
      <c r="N43" s="296">
        <v>0</v>
      </c>
      <c r="O43" s="297">
        <v>0</v>
      </c>
      <c r="P43" s="298">
        <f t="shared" si="32"/>
        <v>0</v>
      </c>
      <c r="Q43" s="304"/>
      <c r="R43" s="304"/>
      <c r="S43" s="304"/>
      <c r="T43" s="304"/>
      <c r="U43" s="299">
        <f t="shared" si="33"/>
        <v>0</v>
      </c>
      <c r="V43" s="308"/>
      <c r="W43" s="308"/>
      <c r="X43" s="308"/>
      <c r="Y43" s="308"/>
      <c r="Z43" s="309"/>
      <c r="AA43" s="301">
        <f t="shared" si="34"/>
        <v>859089</v>
      </c>
      <c r="AB43" s="296">
        <f t="shared" si="35"/>
        <v>859089</v>
      </c>
      <c r="AC43" s="296">
        <f t="shared" si="36"/>
        <v>651011</v>
      </c>
      <c r="AD43" s="296">
        <f t="shared" si="37"/>
        <v>43806</v>
      </c>
      <c r="AE43" s="296">
        <f t="shared" si="38"/>
        <v>0</v>
      </c>
      <c r="AF43" s="296">
        <f t="shared" si="39"/>
        <v>0</v>
      </c>
      <c r="AG43" s="296">
        <f t="shared" si="40"/>
        <v>0</v>
      </c>
      <c r="AH43" s="296">
        <f t="shared" si="41"/>
        <v>0</v>
      </c>
      <c r="AI43" s="296">
        <f t="shared" si="42"/>
        <v>0</v>
      </c>
      <c r="AJ43" s="296">
        <f t="shared" si="43"/>
        <v>0</v>
      </c>
      <c r="AK43" s="302">
        <f t="shared" si="44"/>
        <v>0</v>
      </c>
      <c r="AL43" s="303">
        <f t="shared" si="45"/>
        <v>859089</v>
      </c>
    </row>
    <row r="44" spans="1:38" s="66" customFormat="1" x14ac:dyDescent="0.25">
      <c r="A44" s="166" t="s">
        <v>206</v>
      </c>
      <c r="B44" s="167" t="s">
        <v>204</v>
      </c>
      <c r="C44" s="167" t="s">
        <v>95</v>
      </c>
      <c r="D44" s="165" t="s">
        <v>202</v>
      </c>
      <c r="E44" s="296">
        <v>1757140</v>
      </c>
      <c r="F44" s="296">
        <v>1757140</v>
      </c>
      <c r="G44" s="296">
        <v>1271034</v>
      </c>
      <c r="H44" s="296">
        <v>101023</v>
      </c>
      <c r="I44" s="296">
        <v>0</v>
      </c>
      <c r="J44" s="296">
        <v>0</v>
      </c>
      <c r="K44" s="296">
        <v>0</v>
      </c>
      <c r="L44" s="296">
        <v>0</v>
      </c>
      <c r="M44" s="296">
        <v>0</v>
      </c>
      <c r="N44" s="296">
        <v>0</v>
      </c>
      <c r="O44" s="297">
        <v>0</v>
      </c>
      <c r="P44" s="298">
        <f t="shared" si="32"/>
        <v>0</v>
      </c>
      <c r="Q44" s="304"/>
      <c r="R44" s="304"/>
      <c r="S44" s="304"/>
      <c r="T44" s="304"/>
      <c r="U44" s="299">
        <f t="shared" si="33"/>
        <v>0</v>
      </c>
      <c r="V44" s="310"/>
      <c r="W44" s="310"/>
      <c r="X44" s="310"/>
      <c r="Y44" s="310"/>
      <c r="Z44" s="311"/>
      <c r="AA44" s="301">
        <f t="shared" si="34"/>
        <v>1757140</v>
      </c>
      <c r="AB44" s="296">
        <f t="shared" si="35"/>
        <v>1757140</v>
      </c>
      <c r="AC44" s="296">
        <f t="shared" si="36"/>
        <v>1271034</v>
      </c>
      <c r="AD44" s="296">
        <f t="shared" si="37"/>
        <v>101023</v>
      </c>
      <c r="AE44" s="296">
        <f t="shared" si="38"/>
        <v>0</v>
      </c>
      <c r="AF44" s="296">
        <f t="shared" si="39"/>
        <v>0</v>
      </c>
      <c r="AG44" s="296">
        <f t="shared" si="40"/>
        <v>0</v>
      </c>
      <c r="AH44" s="296">
        <f t="shared" si="41"/>
        <v>0</v>
      </c>
      <c r="AI44" s="296">
        <f t="shared" si="42"/>
        <v>0</v>
      </c>
      <c r="AJ44" s="296">
        <f t="shared" si="43"/>
        <v>0</v>
      </c>
      <c r="AK44" s="302">
        <f t="shared" si="44"/>
        <v>0</v>
      </c>
      <c r="AL44" s="303">
        <f t="shared" si="45"/>
        <v>1757140</v>
      </c>
    </row>
    <row r="45" spans="1:38" s="66" customFormat="1" x14ac:dyDescent="0.25">
      <c r="A45" s="166" t="s">
        <v>207</v>
      </c>
      <c r="B45" s="167" t="s">
        <v>205</v>
      </c>
      <c r="C45" s="167" t="s">
        <v>95</v>
      </c>
      <c r="D45" s="188" t="s">
        <v>203</v>
      </c>
      <c r="E45" s="296">
        <v>36000</v>
      </c>
      <c r="F45" s="296">
        <v>36000</v>
      </c>
      <c r="G45" s="296">
        <v>0</v>
      </c>
      <c r="H45" s="296">
        <v>0</v>
      </c>
      <c r="I45" s="296">
        <v>0</v>
      </c>
      <c r="J45" s="296">
        <v>0</v>
      </c>
      <c r="K45" s="296">
        <v>0</v>
      </c>
      <c r="L45" s="296">
        <v>0</v>
      </c>
      <c r="M45" s="296">
        <v>0</v>
      </c>
      <c r="N45" s="296">
        <v>0</v>
      </c>
      <c r="O45" s="297">
        <v>0</v>
      </c>
      <c r="P45" s="298">
        <f t="shared" si="32"/>
        <v>0</v>
      </c>
      <c r="Q45" s="304"/>
      <c r="R45" s="304"/>
      <c r="S45" s="304"/>
      <c r="T45" s="304"/>
      <c r="U45" s="299">
        <f t="shared" si="33"/>
        <v>0</v>
      </c>
      <c r="V45" s="322"/>
      <c r="W45" s="322"/>
      <c r="X45" s="322"/>
      <c r="Y45" s="322"/>
      <c r="Z45" s="337"/>
      <c r="AA45" s="301">
        <f t="shared" si="34"/>
        <v>36000</v>
      </c>
      <c r="AB45" s="296">
        <f t="shared" si="35"/>
        <v>36000</v>
      </c>
      <c r="AC45" s="296">
        <f t="shared" si="36"/>
        <v>0</v>
      </c>
      <c r="AD45" s="296">
        <f t="shared" si="37"/>
        <v>0</v>
      </c>
      <c r="AE45" s="296">
        <f t="shared" si="38"/>
        <v>0</v>
      </c>
      <c r="AF45" s="296">
        <f t="shared" si="39"/>
        <v>0</v>
      </c>
      <c r="AG45" s="296">
        <f t="shared" si="40"/>
        <v>0</v>
      </c>
      <c r="AH45" s="296">
        <f t="shared" si="41"/>
        <v>0</v>
      </c>
      <c r="AI45" s="296">
        <f t="shared" si="42"/>
        <v>0</v>
      </c>
      <c r="AJ45" s="296">
        <f t="shared" si="43"/>
        <v>0</v>
      </c>
      <c r="AK45" s="302">
        <f t="shared" si="44"/>
        <v>0</v>
      </c>
      <c r="AL45" s="303">
        <f t="shared" si="45"/>
        <v>36000</v>
      </c>
    </row>
    <row r="46" spans="1:38" s="66" customFormat="1" x14ac:dyDescent="0.25">
      <c r="A46" s="166" t="s">
        <v>336</v>
      </c>
      <c r="B46" s="167" t="s">
        <v>337</v>
      </c>
      <c r="C46" s="189" t="s">
        <v>95</v>
      </c>
      <c r="D46" s="188" t="s">
        <v>338</v>
      </c>
      <c r="E46" s="296">
        <v>1423629</v>
      </c>
      <c r="F46" s="296">
        <v>1423629</v>
      </c>
      <c r="G46" s="296">
        <v>1045365</v>
      </c>
      <c r="H46" s="296">
        <v>31150</v>
      </c>
      <c r="I46" s="296">
        <v>0</v>
      </c>
      <c r="J46" s="296">
        <v>0</v>
      </c>
      <c r="K46" s="296">
        <v>0</v>
      </c>
      <c r="L46" s="296">
        <v>0</v>
      </c>
      <c r="M46" s="296">
        <v>0</v>
      </c>
      <c r="N46" s="296">
        <v>0</v>
      </c>
      <c r="O46" s="297">
        <v>0</v>
      </c>
      <c r="P46" s="298">
        <f t="shared" si="32"/>
        <v>0</v>
      </c>
      <c r="Q46" s="304"/>
      <c r="R46" s="304"/>
      <c r="S46" s="304"/>
      <c r="T46" s="304"/>
      <c r="U46" s="299">
        <f t="shared" si="33"/>
        <v>0</v>
      </c>
      <c r="V46" s="322"/>
      <c r="W46" s="322"/>
      <c r="X46" s="322"/>
      <c r="Y46" s="322"/>
      <c r="Z46" s="337"/>
      <c r="AA46" s="301">
        <f t="shared" si="34"/>
        <v>1423629</v>
      </c>
      <c r="AB46" s="296">
        <f t="shared" si="35"/>
        <v>1423629</v>
      </c>
      <c r="AC46" s="296">
        <f t="shared" si="36"/>
        <v>1045365</v>
      </c>
      <c r="AD46" s="296">
        <f t="shared" si="37"/>
        <v>31150</v>
      </c>
      <c r="AE46" s="296">
        <f t="shared" si="38"/>
        <v>0</v>
      </c>
      <c r="AF46" s="296">
        <f t="shared" si="39"/>
        <v>0</v>
      </c>
      <c r="AG46" s="296">
        <f t="shared" si="40"/>
        <v>0</v>
      </c>
      <c r="AH46" s="296">
        <f t="shared" si="41"/>
        <v>0</v>
      </c>
      <c r="AI46" s="296">
        <f t="shared" si="42"/>
        <v>0</v>
      </c>
      <c r="AJ46" s="296">
        <f t="shared" si="43"/>
        <v>0</v>
      </c>
      <c r="AK46" s="302">
        <f t="shared" si="44"/>
        <v>0</v>
      </c>
      <c r="AL46" s="303">
        <f t="shared" si="45"/>
        <v>1423629</v>
      </c>
    </row>
    <row r="47" spans="1:38" s="66" customFormat="1" x14ac:dyDescent="0.25">
      <c r="A47" s="166" t="s">
        <v>253</v>
      </c>
      <c r="B47" s="167" t="s">
        <v>231</v>
      </c>
      <c r="C47" s="189" t="s">
        <v>108</v>
      </c>
      <c r="D47" s="163" t="s">
        <v>232</v>
      </c>
      <c r="E47" s="296">
        <v>18100</v>
      </c>
      <c r="F47" s="296">
        <v>18100</v>
      </c>
      <c r="G47" s="296">
        <v>0</v>
      </c>
      <c r="H47" s="296">
        <v>0</v>
      </c>
      <c r="I47" s="296">
        <v>0</v>
      </c>
      <c r="J47" s="296">
        <v>0</v>
      </c>
      <c r="K47" s="296">
        <v>0</v>
      </c>
      <c r="L47" s="296">
        <v>0</v>
      </c>
      <c r="M47" s="296">
        <v>0</v>
      </c>
      <c r="N47" s="296">
        <v>0</v>
      </c>
      <c r="O47" s="297">
        <v>0</v>
      </c>
      <c r="P47" s="298">
        <f t="shared" si="32"/>
        <v>0</v>
      </c>
      <c r="Q47" s="304"/>
      <c r="R47" s="304"/>
      <c r="S47" s="304"/>
      <c r="T47" s="304"/>
      <c r="U47" s="299">
        <f t="shared" si="33"/>
        <v>0</v>
      </c>
      <c r="V47" s="304"/>
      <c r="W47" s="304"/>
      <c r="X47" s="304"/>
      <c r="Y47" s="304"/>
      <c r="Z47" s="305"/>
      <c r="AA47" s="301">
        <f t="shared" si="34"/>
        <v>18100</v>
      </c>
      <c r="AB47" s="296">
        <f t="shared" si="35"/>
        <v>18100</v>
      </c>
      <c r="AC47" s="296">
        <f t="shared" si="36"/>
        <v>0</v>
      </c>
      <c r="AD47" s="296">
        <f t="shared" si="37"/>
        <v>0</v>
      </c>
      <c r="AE47" s="296">
        <f t="shared" si="38"/>
        <v>0</v>
      </c>
      <c r="AF47" s="296">
        <f t="shared" si="39"/>
        <v>0</v>
      </c>
      <c r="AG47" s="296">
        <f t="shared" si="40"/>
        <v>0</v>
      </c>
      <c r="AH47" s="296">
        <f t="shared" si="41"/>
        <v>0</v>
      </c>
      <c r="AI47" s="296">
        <f t="shared" si="42"/>
        <v>0</v>
      </c>
      <c r="AJ47" s="296">
        <f t="shared" si="43"/>
        <v>0</v>
      </c>
      <c r="AK47" s="302">
        <f t="shared" si="44"/>
        <v>0</v>
      </c>
      <c r="AL47" s="303">
        <f t="shared" si="45"/>
        <v>18100</v>
      </c>
    </row>
    <row r="48" spans="1:38" s="66" customFormat="1" ht="30" customHeight="1" x14ac:dyDescent="0.25">
      <c r="A48" s="166" t="s">
        <v>193</v>
      </c>
      <c r="B48" s="167" t="s">
        <v>136</v>
      </c>
      <c r="C48" s="167" t="s">
        <v>99</v>
      </c>
      <c r="D48" s="190" t="s">
        <v>130</v>
      </c>
      <c r="E48" s="296">
        <v>0</v>
      </c>
      <c r="F48" s="296">
        <v>0</v>
      </c>
      <c r="G48" s="296">
        <v>0</v>
      </c>
      <c r="H48" s="296">
        <v>0</v>
      </c>
      <c r="I48" s="296">
        <v>0</v>
      </c>
      <c r="J48" s="296">
        <v>167200</v>
      </c>
      <c r="K48" s="296">
        <v>0</v>
      </c>
      <c r="L48" s="296">
        <v>167200</v>
      </c>
      <c r="M48" s="296">
        <v>0</v>
      </c>
      <c r="N48" s="296">
        <v>0</v>
      </c>
      <c r="O48" s="297">
        <v>0</v>
      </c>
      <c r="P48" s="298">
        <f t="shared" si="32"/>
        <v>0</v>
      </c>
      <c r="Q48" s="304"/>
      <c r="R48" s="304"/>
      <c r="S48" s="304"/>
      <c r="T48" s="304"/>
      <c r="U48" s="299">
        <f t="shared" si="33"/>
        <v>0</v>
      </c>
      <c r="V48" s="338"/>
      <c r="W48" s="338"/>
      <c r="X48" s="338"/>
      <c r="Y48" s="338"/>
      <c r="Z48" s="339"/>
      <c r="AA48" s="301">
        <f t="shared" si="34"/>
        <v>0</v>
      </c>
      <c r="AB48" s="296">
        <f t="shared" si="35"/>
        <v>0</v>
      </c>
      <c r="AC48" s="296">
        <f t="shared" si="36"/>
        <v>0</v>
      </c>
      <c r="AD48" s="296">
        <f t="shared" si="37"/>
        <v>0</v>
      </c>
      <c r="AE48" s="296">
        <f t="shared" si="38"/>
        <v>0</v>
      </c>
      <c r="AF48" s="296">
        <f t="shared" si="39"/>
        <v>167200</v>
      </c>
      <c r="AG48" s="296">
        <f t="shared" si="40"/>
        <v>0</v>
      </c>
      <c r="AH48" s="296">
        <f t="shared" si="41"/>
        <v>167200</v>
      </c>
      <c r="AI48" s="296">
        <f t="shared" si="42"/>
        <v>0</v>
      </c>
      <c r="AJ48" s="296">
        <f t="shared" si="43"/>
        <v>0</v>
      </c>
      <c r="AK48" s="302">
        <f t="shared" si="44"/>
        <v>0</v>
      </c>
      <c r="AL48" s="303">
        <f t="shared" si="45"/>
        <v>167200</v>
      </c>
    </row>
    <row r="49" spans="1:38" s="66" customFormat="1" ht="13.8" thickBot="1" x14ac:dyDescent="0.3">
      <c r="A49" s="199" t="s">
        <v>282</v>
      </c>
      <c r="B49" s="200" t="s">
        <v>158</v>
      </c>
      <c r="C49" s="200" t="s">
        <v>105</v>
      </c>
      <c r="D49" s="550" t="s">
        <v>157</v>
      </c>
      <c r="E49" s="542">
        <v>2314314</v>
      </c>
      <c r="F49" s="542">
        <v>2314314</v>
      </c>
      <c r="G49" s="542">
        <v>1648948</v>
      </c>
      <c r="H49" s="542">
        <v>49047</v>
      </c>
      <c r="I49" s="542">
        <v>0</v>
      </c>
      <c r="J49" s="542">
        <v>10000</v>
      </c>
      <c r="K49" s="542">
        <v>10000</v>
      </c>
      <c r="L49" s="542">
        <v>0</v>
      </c>
      <c r="M49" s="542">
        <v>0</v>
      </c>
      <c r="N49" s="542">
        <v>0</v>
      </c>
      <c r="O49" s="543">
        <v>10000</v>
      </c>
      <c r="P49" s="544">
        <f t="shared" si="32"/>
        <v>0</v>
      </c>
      <c r="Q49" s="343"/>
      <c r="R49" s="343"/>
      <c r="S49" s="343"/>
      <c r="T49" s="343"/>
      <c r="U49" s="545">
        <f t="shared" si="33"/>
        <v>0</v>
      </c>
      <c r="V49" s="342"/>
      <c r="W49" s="342"/>
      <c r="X49" s="342"/>
      <c r="Y49" s="342"/>
      <c r="Z49" s="546"/>
      <c r="AA49" s="547">
        <f t="shared" si="34"/>
        <v>2314314</v>
      </c>
      <c r="AB49" s="542">
        <f t="shared" si="35"/>
        <v>2314314</v>
      </c>
      <c r="AC49" s="542">
        <f t="shared" si="36"/>
        <v>1648948</v>
      </c>
      <c r="AD49" s="542">
        <f t="shared" si="37"/>
        <v>49047</v>
      </c>
      <c r="AE49" s="542">
        <f t="shared" si="38"/>
        <v>0</v>
      </c>
      <c r="AF49" s="542">
        <f t="shared" si="39"/>
        <v>10000</v>
      </c>
      <c r="AG49" s="542">
        <f t="shared" si="40"/>
        <v>10000</v>
      </c>
      <c r="AH49" s="542">
        <f t="shared" si="41"/>
        <v>0</v>
      </c>
      <c r="AI49" s="542">
        <f t="shared" si="42"/>
        <v>0</v>
      </c>
      <c r="AJ49" s="542">
        <f t="shared" si="43"/>
        <v>0</v>
      </c>
      <c r="AK49" s="548">
        <f t="shared" si="44"/>
        <v>10000</v>
      </c>
      <c r="AL49" s="549">
        <f t="shared" si="45"/>
        <v>2324314</v>
      </c>
    </row>
    <row r="50" spans="1:38" s="93" customFormat="1" x14ac:dyDescent="0.25">
      <c r="A50" s="46" t="s">
        <v>169</v>
      </c>
      <c r="B50" s="47"/>
      <c r="C50" s="47"/>
      <c r="D50" s="38" t="s">
        <v>137</v>
      </c>
      <c r="E50" s="323">
        <v>16437437.6</v>
      </c>
      <c r="F50" s="323">
        <v>16437437.6</v>
      </c>
      <c r="G50" s="323">
        <v>10491673</v>
      </c>
      <c r="H50" s="323">
        <v>407240</v>
      </c>
      <c r="I50" s="323">
        <v>0</v>
      </c>
      <c r="J50" s="323">
        <v>2538968</v>
      </c>
      <c r="K50" s="323">
        <v>2503968</v>
      </c>
      <c r="L50" s="323">
        <v>35000</v>
      </c>
      <c r="M50" s="323">
        <v>26000</v>
      </c>
      <c r="N50" s="323">
        <v>0</v>
      </c>
      <c r="O50" s="323">
        <v>2503968</v>
      </c>
      <c r="P50" s="323">
        <f t="shared" ref="P50:AL50" si="46">SUM(P51)</f>
        <v>0</v>
      </c>
      <c r="Q50" s="323">
        <f t="shared" si="46"/>
        <v>0</v>
      </c>
      <c r="R50" s="323">
        <f t="shared" si="46"/>
        <v>0</v>
      </c>
      <c r="S50" s="323">
        <f t="shared" si="46"/>
        <v>0</v>
      </c>
      <c r="T50" s="323">
        <f t="shared" si="46"/>
        <v>0</v>
      </c>
      <c r="U50" s="323">
        <f t="shared" si="46"/>
        <v>0</v>
      </c>
      <c r="V50" s="323">
        <f t="shared" si="46"/>
        <v>0</v>
      </c>
      <c r="W50" s="323">
        <f t="shared" si="46"/>
        <v>0</v>
      </c>
      <c r="X50" s="323">
        <f t="shared" si="46"/>
        <v>0</v>
      </c>
      <c r="Y50" s="323">
        <f t="shared" si="46"/>
        <v>0</v>
      </c>
      <c r="Z50" s="323">
        <f t="shared" si="46"/>
        <v>0</v>
      </c>
      <c r="AA50" s="323">
        <f t="shared" si="46"/>
        <v>16437437.6</v>
      </c>
      <c r="AB50" s="323">
        <f t="shared" si="46"/>
        <v>16437437.6</v>
      </c>
      <c r="AC50" s="323">
        <f t="shared" si="46"/>
        <v>10491673</v>
      </c>
      <c r="AD50" s="323">
        <f t="shared" si="46"/>
        <v>407240</v>
      </c>
      <c r="AE50" s="323">
        <f t="shared" si="46"/>
        <v>0</v>
      </c>
      <c r="AF50" s="323">
        <f t="shared" si="46"/>
        <v>2538968</v>
      </c>
      <c r="AG50" s="323">
        <f t="shared" si="46"/>
        <v>2503968</v>
      </c>
      <c r="AH50" s="323">
        <f t="shared" si="46"/>
        <v>35000</v>
      </c>
      <c r="AI50" s="323">
        <f t="shared" si="46"/>
        <v>26000</v>
      </c>
      <c r="AJ50" s="323">
        <f t="shared" si="46"/>
        <v>0</v>
      </c>
      <c r="AK50" s="326">
        <f t="shared" si="46"/>
        <v>2503968</v>
      </c>
      <c r="AL50" s="328">
        <f t="shared" si="46"/>
        <v>18976405.600000001</v>
      </c>
    </row>
    <row r="51" spans="1:38" s="93" customFormat="1" x14ac:dyDescent="0.25">
      <c r="A51" s="42" t="s">
        <v>170</v>
      </c>
      <c r="B51" s="43"/>
      <c r="C51" s="43"/>
      <c r="D51" s="41" t="s">
        <v>138</v>
      </c>
      <c r="E51" s="329">
        <v>16437437.6</v>
      </c>
      <c r="F51" s="329">
        <v>16437437.6</v>
      </c>
      <c r="G51" s="329">
        <v>10491673</v>
      </c>
      <c r="H51" s="329">
        <v>407240</v>
      </c>
      <c r="I51" s="329">
        <v>0</v>
      </c>
      <c r="J51" s="329">
        <v>2538968</v>
      </c>
      <c r="K51" s="329">
        <v>2503968</v>
      </c>
      <c r="L51" s="329">
        <v>35000</v>
      </c>
      <c r="M51" s="329">
        <v>26000</v>
      </c>
      <c r="N51" s="329">
        <v>0</v>
      </c>
      <c r="O51" s="329">
        <v>2503968</v>
      </c>
      <c r="P51" s="329">
        <f>SUM(P52:P75)</f>
        <v>0</v>
      </c>
      <c r="Q51" s="329">
        <f t="shared" ref="Q51:AK51" si="47">SUM(Q52:Q75)</f>
        <v>0</v>
      </c>
      <c r="R51" s="329">
        <f t="shared" si="47"/>
        <v>0</v>
      </c>
      <c r="S51" s="329">
        <f t="shared" si="47"/>
        <v>0</v>
      </c>
      <c r="T51" s="329">
        <f t="shared" si="47"/>
        <v>0</v>
      </c>
      <c r="U51" s="329">
        <f t="shared" si="47"/>
        <v>0</v>
      </c>
      <c r="V51" s="329">
        <f t="shared" si="47"/>
        <v>0</v>
      </c>
      <c r="W51" s="329">
        <f t="shared" si="47"/>
        <v>0</v>
      </c>
      <c r="X51" s="329">
        <f t="shared" si="47"/>
        <v>0</v>
      </c>
      <c r="Y51" s="329">
        <f t="shared" si="47"/>
        <v>0</v>
      </c>
      <c r="Z51" s="329">
        <f t="shared" si="47"/>
        <v>0</v>
      </c>
      <c r="AA51" s="329">
        <f t="shared" si="47"/>
        <v>16437437.6</v>
      </c>
      <c r="AB51" s="329">
        <f t="shared" si="47"/>
        <v>16437437.6</v>
      </c>
      <c r="AC51" s="329">
        <f t="shared" si="47"/>
        <v>10491673</v>
      </c>
      <c r="AD51" s="329">
        <f t="shared" si="47"/>
        <v>407240</v>
      </c>
      <c r="AE51" s="329">
        <f t="shared" si="47"/>
        <v>0</v>
      </c>
      <c r="AF51" s="329">
        <f t="shared" si="47"/>
        <v>2538968</v>
      </c>
      <c r="AG51" s="329">
        <f t="shared" si="47"/>
        <v>2503968</v>
      </c>
      <c r="AH51" s="329">
        <f t="shared" si="47"/>
        <v>35000</v>
      </c>
      <c r="AI51" s="329">
        <f t="shared" si="47"/>
        <v>26000</v>
      </c>
      <c r="AJ51" s="329">
        <f t="shared" si="47"/>
        <v>0</v>
      </c>
      <c r="AK51" s="329">
        <f t="shared" si="47"/>
        <v>2503968</v>
      </c>
      <c r="AL51" s="329">
        <f>SUM(AL52:AL75)</f>
        <v>18976405.600000001</v>
      </c>
    </row>
    <row r="52" spans="1:38" s="66" customFormat="1" ht="26.4" x14ac:dyDescent="0.25">
      <c r="A52" s="179" t="s">
        <v>19</v>
      </c>
      <c r="B52" s="138" t="s">
        <v>177</v>
      </c>
      <c r="C52" s="138" t="s">
        <v>87</v>
      </c>
      <c r="D52" s="180" t="s">
        <v>178</v>
      </c>
      <c r="E52" s="296">
        <v>6898527</v>
      </c>
      <c r="F52" s="296">
        <v>6898527</v>
      </c>
      <c r="G52" s="296">
        <v>5406965</v>
      </c>
      <c r="H52" s="296">
        <v>155400</v>
      </c>
      <c r="I52" s="296">
        <v>0</v>
      </c>
      <c r="J52" s="296">
        <v>91000</v>
      </c>
      <c r="K52" s="306">
        <v>91000</v>
      </c>
      <c r="L52" s="296">
        <v>0</v>
      </c>
      <c r="M52" s="296">
        <v>0</v>
      </c>
      <c r="N52" s="296">
        <v>0</v>
      </c>
      <c r="O52" s="306">
        <v>91000</v>
      </c>
      <c r="P52" s="299">
        <f t="shared" ref="P52:P69" si="48">SUM(Q52)</f>
        <v>0</v>
      </c>
      <c r="Q52" s="304"/>
      <c r="R52" s="304"/>
      <c r="S52" s="304"/>
      <c r="T52" s="304"/>
      <c r="U52" s="299">
        <f t="shared" ref="U52:U69" si="49">SUM(W52+Z52)</f>
        <v>0</v>
      </c>
      <c r="V52" s="299"/>
      <c r="W52" s="299"/>
      <c r="X52" s="299"/>
      <c r="Y52" s="299"/>
      <c r="Z52" s="299"/>
      <c r="AA52" s="296">
        <f t="shared" ref="AA52:AA69" si="50">SUM(E52+P52)</f>
        <v>6898527</v>
      </c>
      <c r="AB52" s="296">
        <f t="shared" ref="AB52:AB69" si="51">SUM(F52+Q52)</f>
        <v>6898527</v>
      </c>
      <c r="AC52" s="296">
        <f t="shared" ref="AC52:AC69" si="52">SUM(G52+R52)</f>
        <v>5406965</v>
      </c>
      <c r="AD52" s="296">
        <f t="shared" ref="AD52:AD69" si="53">SUM(H52+S52)</f>
        <v>155400</v>
      </c>
      <c r="AE52" s="296">
        <f t="shared" ref="AE52:AE69" si="54">SUM(I52+T52)</f>
        <v>0</v>
      </c>
      <c r="AF52" s="296">
        <f t="shared" ref="AF52:AF69" si="55">SUM(J52+U52)</f>
        <v>91000</v>
      </c>
      <c r="AG52" s="296">
        <f t="shared" ref="AG52:AG69" si="56">SUM(K52+V52)</f>
        <v>91000</v>
      </c>
      <c r="AH52" s="296">
        <f t="shared" ref="AH52:AH69" si="57">SUM(L52+W52)</f>
        <v>0</v>
      </c>
      <c r="AI52" s="296">
        <f t="shared" ref="AI52:AI69" si="58">SUM(M52+X52)</f>
        <v>0</v>
      </c>
      <c r="AJ52" s="296">
        <f t="shared" ref="AJ52:AJ69" si="59">SUM(N52+Y52)</f>
        <v>0</v>
      </c>
      <c r="AK52" s="302">
        <f t="shared" ref="AK52:AK69" si="60">SUM(O52+Z52)</f>
        <v>91000</v>
      </c>
      <c r="AL52" s="303">
        <f t="shared" ref="AL52:AL69" si="61">SUM(AA52+AF52)</f>
        <v>6989527</v>
      </c>
    </row>
    <row r="53" spans="1:38" s="66" customFormat="1" x14ac:dyDescent="0.25">
      <c r="A53" s="179" t="s">
        <v>243</v>
      </c>
      <c r="B53" s="138" t="s">
        <v>118</v>
      </c>
      <c r="C53" s="138" t="s">
        <v>100</v>
      </c>
      <c r="D53" s="163" t="s">
        <v>239</v>
      </c>
      <c r="E53" s="296">
        <v>34000</v>
      </c>
      <c r="F53" s="296">
        <v>34000</v>
      </c>
      <c r="G53" s="296">
        <v>0</v>
      </c>
      <c r="H53" s="296">
        <v>0</v>
      </c>
      <c r="I53" s="296">
        <v>0</v>
      </c>
      <c r="J53" s="296">
        <v>0</v>
      </c>
      <c r="K53" s="296">
        <v>0</v>
      </c>
      <c r="L53" s="296">
        <v>0</v>
      </c>
      <c r="M53" s="296">
        <v>0</v>
      </c>
      <c r="N53" s="296">
        <v>0</v>
      </c>
      <c r="O53" s="296">
        <v>0</v>
      </c>
      <c r="P53" s="299">
        <f t="shared" si="48"/>
        <v>0</v>
      </c>
      <c r="Q53" s="304"/>
      <c r="R53" s="304"/>
      <c r="S53" s="304"/>
      <c r="T53" s="304"/>
      <c r="U53" s="299">
        <f t="shared" si="49"/>
        <v>0</v>
      </c>
      <c r="V53" s="304"/>
      <c r="W53" s="304"/>
      <c r="X53" s="304"/>
      <c r="Y53" s="304"/>
      <c r="Z53" s="304"/>
      <c r="AA53" s="296">
        <f t="shared" si="50"/>
        <v>34000</v>
      </c>
      <c r="AB53" s="296">
        <f t="shared" si="51"/>
        <v>34000</v>
      </c>
      <c r="AC53" s="296">
        <f t="shared" si="52"/>
        <v>0</v>
      </c>
      <c r="AD53" s="296">
        <f t="shared" si="53"/>
        <v>0</v>
      </c>
      <c r="AE53" s="296">
        <f t="shared" si="54"/>
        <v>0</v>
      </c>
      <c r="AF53" s="296">
        <f t="shared" si="55"/>
        <v>0</v>
      </c>
      <c r="AG53" s="296">
        <f t="shared" si="56"/>
        <v>0</v>
      </c>
      <c r="AH53" s="296">
        <f t="shared" si="57"/>
        <v>0</v>
      </c>
      <c r="AI53" s="296">
        <f t="shared" si="58"/>
        <v>0</v>
      </c>
      <c r="AJ53" s="296">
        <f t="shared" si="59"/>
        <v>0</v>
      </c>
      <c r="AK53" s="302">
        <f t="shared" si="60"/>
        <v>0</v>
      </c>
      <c r="AL53" s="303">
        <f t="shared" si="61"/>
        <v>34000</v>
      </c>
    </row>
    <row r="54" spans="1:38" s="66" customFormat="1" x14ac:dyDescent="0.25">
      <c r="A54" s="137" t="s">
        <v>0</v>
      </c>
      <c r="B54" s="170" t="s">
        <v>147</v>
      </c>
      <c r="C54" s="194">
        <v>1030</v>
      </c>
      <c r="D54" s="168" t="s">
        <v>1</v>
      </c>
      <c r="E54" s="296">
        <v>100000</v>
      </c>
      <c r="F54" s="296">
        <v>100000</v>
      </c>
      <c r="G54" s="296">
        <v>0</v>
      </c>
      <c r="H54" s="296">
        <v>0</v>
      </c>
      <c r="I54" s="296">
        <v>0</v>
      </c>
      <c r="J54" s="296">
        <v>0</v>
      </c>
      <c r="K54" s="296">
        <v>0</v>
      </c>
      <c r="L54" s="296">
        <v>0</v>
      </c>
      <c r="M54" s="296">
        <v>0</v>
      </c>
      <c r="N54" s="296">
        <v>0</v>
      </c>
      <c r="O54" s="296">
        <v>0</v>
      </c>
      <c r="P54" s="299">
        <f t="shared" si="48"/>
        <v>0</v>
      </c>
      <c r="Q54" s="304"/>
      <c r="R54" s="304"/>
      <c r="S54" s="304"/>
      <c r="T54" s="304"/>
      <c r="U54" s="299">
        <f t="shared" si="49"/>
        <v>0</v>
      </c>
      <c r="V54" s="304"/>
      <c r="W54" s="304"/>
      <c r="X54" s="304"/>
      <c r="Y54" s="304"/>
      <c r="Z54" s="304"/>
      <c r="AA54" s="296">
        <f t="shared" si="50"/>
        <v>100000</v>
      </c>
      <c r="AB54" s="296">
        <f t="shared" si="51"/>
        <v>100000</v>
      </c>
      <c r="AC54" s="296">
        <f t="shared" si="52"/>
        <v>0</v>
      </c>
      <c r="AD54" s="296">
        <f t="shared" si="53"/>
        <v>0</v>
      </c>
      <c r="AE54" s="296">
        <f t="shared" si="54"/>
        <v>0</v>
      </c>
      <c r="AF54" s="296">
        <f t="shared" si="55"/>
        <v>0</v>
      </c>
      <c r="AG54" s="296">
        <f t="shared" si="56"/>
        <v>0</v>
      </c>
      <c r="AH54" s="296">
        <f t="shared" si="57"/>
        <v>0</v>
      </c>
      <c r="AI54" s="296">
        <f t="shared" si="58"/>
        <v>0</v>
      </c>
      <c r="AJ54" s="296">
        <f t="shared" si="59"/>
        <v>0</v>
      </c>
      <c r="AK54" s="302">
        <f t="shared" si="60"/>
        <v>0</v>
      </c>
      <c r="AL54" s="303">
        <f t="shared" si="61"/>
        <v>100000</v>
      </c>
    </row>
    <row r="55" spans="1:38" s="66" customFormat="1" x14ac:dyDescent="0.25">
      <c r="A55" s="137" t="s">
        <v>2</v>
      </c>
      <c r="B55" s="170" t="s">
        <v>3</v>
      </c>
      <c r="C55" s="194" t="s">
        <v>107</v>
      </c>
      <c r="D55" s="181" t="s">
        <v>326</v>
      </c>
      <c r="E55" s="296">
        <v>105000</v>
      </c>
      <c r="F55" s="296">
        <v>105000</v>
      </c>
      <c r="G55" s="296">
        <v>0</v>
      </c>
      <c r="H55" s="296">
        <v>0</v>
      </c>
      <c r="I55" s="296">
        <v>0</v>
      </c>
      <c r="J55" s="296">
        <v>0</v>
      </c>
      <c r="K55" s="296">
        <v>0</v>
      </c>
      <c r="L55" s="296">
        <v>0</v>
      </c>
      <c r="M55" s="296">
        <v>0</v>
      </c>
      <c r="N55" s="296">
        <v>0</v>
      </c>
      <c r="O55" s="296">
        <v>0</v>
      </c>
      <c r="P55" s="299">
        <f t="shared" si="48"/>
        <v>0</v>
      </c>
      <c r="Q55" s="304"/>
      <c r="R55" s="304"/>
      <c r="S55" s="304"/>
      <c r="T55" s="304"/>
      <c r="U55" s="299">
        <f t="shared" si="49"/>
        <v>0</v>
      </c>
      <c r="V55" s="308"/>
      <c r="W55" s="308"/>
      <c r="X55" s="308"/>
      <c r="Y55" s="308"/>
      <c r="Z55" s="308"/>
      <c r="AA55" s="296">
        <f t="shared" si="50"/>
        <v>105000</v>
      </c>
      <c r="AB55" s="296">
        <f t="shared" si="51"/>
        <v>105000</v>
      </c>
      <c r="AC55" s="296">
        <f t="shared" si="52"/>
        <v>0</v>
      </c>
      <c r="AD55" s="296">
        <f t="shared" si="53"/>
        <v>0</v>
      </c>
      <c r="AE55" s="296">
        <f t="shared" si="54"/>
        <v>0</v>
      </c>
      <c r="AF55" s="296">
        <f t="shared" si="55"/>
        <v>0</v>
      </c>
      <c r="AG55" s="296">
        <f t="shared" si="56"/>
        <v>0</v>
      </c>
      <c r="AH55" s="296">
        <f t="shared" si="57"/>
        <v>0</v>
      </c>
      <c r="AI55" s="296">
        <f t="shared" si="58"/>
        <v>0</v>
      </c>
      <c r="AJ55" s="296">
        <f t="shared" si="59"/>
        <v>0</v>
      </c>
      <c r="AK55" s="302">
        <f t="shared" si="60"/>
        <v>0</v>
      </c>
      <c r="AL55" s="303">
        <f t="shared" si="61"/>
        <v>105000</v>
      </c>
    </row>
    <row r="56" spans="1:38" s="66" customFormat="1" x14ac:dyDescent="0.25">
      <c r="A56" s="137" t="s">
        <v>4</v>
      </c>
      <c r="B56" s="170" t="s">
        <v>148</v>
      </c>
      <c r="C56" s="194" t="s">
        <v>107</v>
      </c>
      <c r="D56" s="181" t="s">
        <v>92</v>
      </c>
      <c r="E56" s="296">
        <v>408321.83</v>
      </c>
      <c r="F56" s="296">
        <v>408321.83</v>
      </c>
      <c r="G56" s="296">
        <v>0</v>
      </c>
      <c r="H56" s="296">
        <v>0</v>
      </c>
      <c r="I56" s="296">
        <v>0</v>
      </c>
      <c r="J56" s="296">
        <v>0</v>
      </c>
      <c r="K56" s="296">
        <v>0</v>
      </c>
      <c r="L56" s="296">
        <v>0</v>
      </c>
      <c r="M56" s="296">
        <v>0</v>
      </c>
      <c r="N56" s="296">
        <v>0</v>
      </c>
      <c r="O56" s="296">
        <v>0</v>
      </c>
      <c r="P56" s="299">
        <f t="shared" si="48"/>
        <v>0</v>
      </c>
      <c r="Q56" s="304"/>
      <c r="R56" s="304"/>
      <c r="S56" s="304"/>
      <c r="T56" s="304"/>
      <c r="U56" s="299">
        <f t="shared" si="49"/>
        <v>0</v>
      </c>
      <c r="V56" s="308"/>
      <c r="W56" s="308"/>
      <c r="X56" s="308"/>
      <c r="Y56" s="308"/>
      <c r="Z56" s="308"/>
      <c r="AA56" s="296">
        <f t="shared" si="50"/>
        <v>408321.83</v>
      </c>
      <c r="AB56" s="296">
        <f t="shared" si="51"/>
        <v>408321.83</v>
      </c>
      <c r="AC56" s="296">
        <f t="shared" si="52"/>
        <v>0</v>
      </c>
      <c r="AD56" s="296">
        <f t="shared" si="53"/>
        <v>0</v>
      </c>
      <c r="AE56" s="296">
        <f t="shared" si="54"/>
        <v>0</v>
      </c>
      <c r="AF56" s="296">
        <f t="shared" si="55"/>
        <v>0</v>
      </c>
      <c r="AG56" s="296">
        <f t="shared" si="56"/>
        <v>0</v>
      </c>
      <c r="AH56" s="296">
        <f t="shared" si="57"/>
        <v>0</v>
      </c>
      <c r="AI56" s="296">
        <f t="shared" si="58"/>
        <v>0</v>
      </c>
      <c r="AJ56" s="296">
        <f t="shared" si="59"/>
        <v>0</v>
      </c>
      <c r="AK56" s="302">
        <f t="shared" si="60"/>
        <v>0</v>
      </c>
      <c r="AL56" s="303">
        <f t="shared" si="61"/>
        <v>408321.83</v>
      </c>
    </row>
    <row r="57" spans="1:38" s="66" customFormat="1" hidden="1" x14ac:dyDescent="0.25">
      <c r="A57" s="137" t="s">
        <v>5</v>
      </c>
      <c r="B57" s="170" t="s">
        <v>149</v>
      </c>
      <c r="C57" s="194" t="s">
        <v>107</v>
      </c>
      <c r="D57" s="181" t="s">
        <v>146</v>
      </c>
      <c r="E57" s="296">
        <v>0</v>
      </c>
      <c r="F57" s="296">
        <v>0</v>
      </c>
      <c r="G57" s="296">
        <v>0</v>
      </c>
      <c r="H57" s="296">
        <v>0</v>
      </c>
      <c r="I57" s="296">
        <v>0</v>
      </c>
      <c r="J57" s="296">
        <v>0</v>
      </c>
      <c r="K57" s="296">
        <v>0</v>
      </c>
      <c r="L57" s="296">
        <v>0</v>
      </c>
      <c r="M57" s="296">
        <v>0</v>
      </c>
      <c r="N57" s="296">
        <v>0</v>
      </c>
      <c r="O57" s="296">
        <v>0</v>
      </c>
      <c r="P57" s="299">
        <f t="shared" si="48"/>
        <v>0</v>
      </c>
      <c r="Q57" s="304"/>
      <c r="R57" s="304"/>
      <c r="S57" s="304"/>
      <c r="T57" s="304"/>
      <c r="U57" s="299">
        <f t="shared" si="49"/>
        <v>0</v>
      </c>
      <c r="V57" s="308"/>
      <c r="W57" s="308"/>
      <c r="X57" s="308"/>
      <c r="Y57" s="308"/>
      <c r="Z57" s="308"/>
      <c r="AA57" s="296">
        <f t="shared" si="50"/>
        <v>0</v>
      </c>
      <c r="AB57" s="296">
        <f t="shared" si="51"/>
        <v>0</v>
      </c>
      <c r="AC57" s="296">
        <f t="shared" si="52"/>
        <v>0</v>
      </c>
      <c r="AD57" s="296">
        <f t="shared" si="53"/>
        <v>0</v>
      </c>
      <c r="AE57" s="296">
        <f t="shared" si="54"/>
        <v>0</v>
      </c>
      <c r="AF57" s="296">
        <f t="shared" si="55"/>
        <v>0</v>
      </c>
      <c r="AG57" s="296">
        <f t="shared" si="56"/>
        <v>0</v>
      </c>
      <c r="AH57" s="296">
        <f t="shared" si="57"/>
        <v>0</v>
      </c>
      <c r="AI57" s="296">
        <f t="shared" si="58"/>
        <v>0</v>
      </c>
      <c r="AJ57" s="296">
        <f t="shared" si="59"/>
        <v>0</v>
      </c>
      <c r="AK57" s="302">
        <f t="shared" si="60"/>
        <v>0</v>
      </c>
      <c r="AL57" s="303">
        <f t="shared" si="61"/>
        <v>0</v>
      </c>
    </row>
    <row r="58" spans="1:38" s="66" customFormat="1" x14ac:dyDescent="0.25">
      <c r="A58" s="137" t="s">
        <v>6</v>
      </c>
      <c r="B58" s="170" t="s">
        <v>139</v>
      </c>
      <c r="C58" s="170" t="s">
        <v>107</v>
      </c>
      <c r="D58" s="168" t="s">
        <v>163</v>
      </c>
      <c r="E58" s="296">
        <v>113800</v>
      </c>
      <c r="F58" s="296">
        <v>113800</v>
      </c>
      <c r="G58" s="296">
        <v>0</v>
      </c>
      <c r="H58" s="296">
        <v>0</v>
      </c>
      <c r="I58" s="296">
        <v>0</v>
      </c>
      <c r="J58" s="296">
        <v>0</v>
      </c>
      <c r="K58" s="296">
        <v>0</v>
      </c>
      <c r="L58" s="296">
        <v>0</v>
      </c>
      <c r="M58" s="296">
        <v>0</v>
      </c>
      <c r="N58" s="296">
        <v>0</v>
      </c>
      <c r="O58" s="296">
        <v>0</v>
      </c>
      <c r="P58" s="299">
        <f t="shared" si="48"/>
        <v>0</v>
      </c>
      <c r="Q58" s="304"/>
      <c r="R58" s="304"/>
      <c r="S58" s="304"/>
      <c r="T58" s="304"/>
      <c r="U58" s="299">
        <f t="shared" si="49"/>
        <v>0</v>
      </c>
      <c r="V58" s="304"/>
      <c r="W58" s="304"/>
      <c r="X58" s="304"/>
      <c r="Y58" s="304"/>
      <c r="Z58" s="304"/>
      <c r="AA58" s="296">
        <f t="shared" si="50"/>
        <v>113800</v>
      </c>
      <c r="AB58" s="296">
        <f t="shared" si="51"/>
        <v>113800</v>
      </c>
      <c r="AC58" s="296">
        <f t="shared" si="52"/>
        <v>0</v>
      </c>
      <c r="AD58" s="296">
        <f t="shared" si="53"/>
        <v>0</v>
      </c>
      <c r="AE58" s="296">
        <f t="shared" si="54"/>
        <v>0</v>
      </c>
      <c r="AF58" s="296">
        <f t="shared" si="55"/>
        <v>0</v>
      </c>
      <c r="AG58" s="296">
        <f t="shared" si="56"/>
        <v>0</v>
      </c>
      <c r="AH58" s="296">
        <f t="shared" si="57"/>
        <v>0</v>
      </c>
      <c r="AI58" s="296">
        <f t="shared" si="58"/>
        <v>0</v>
      </c>
      <c r="AJ58" s="296">
        <f t="shared" si="59"/>
        <v>0</v>
      </c>
      <c r="AK58" s="302">
        <f t="shared" si="60"/>
        <v>0</v>
      </c>
      <c r="AL58" s="303">
        <f t="shared" si="61"/>
        <v>113800</v>
      </c>
    </row>
    <row r="59" spans="1:38" s="66" customFormat="1" x14ac:dyDescent="0.25">
      <c r="A59" s="137" t="s">
        <v>230</v>
      </c>
      <c r="B59" s="170" t="s">
        <v>231</v>
      </c>
      <c r="C59" s="170" t="s">
        <v>108</v>
      </c>
      <c r="D59" s="163" t="s">
        <v>232</v>
      </c>
      <c r="E59" s="296">
        <v>1079600</v>
      </c>
      <c r="F59" s="296">
        <v>1079600</v>
      </c>
      <c r="G59" s="296">
        <v>0</v>
      </c>
      <c r="H59" s="296">
        <v>0</v>
      </c>
      <c r="I59" s="296">
        <v>0</v>
      </c>
      <c r="J59" s="296">
        <v>0</v>
      </c>
      <c r="K59" s="296">
        <v>0</v>
      </c>
      <c r="L59" s="296">
        <v>0</v>
      </c>
      <c r="M59" s="296">
        <v>0</v>
      </c>
      <c r="N59" s="296">
        <v>0</v>
      </c>
      <c r="O59" s="296">
        <v>0</v>
      </c>
      <c r="P59" s="299">
        <f t="shared" si="48"/>
        <v>0</v>
      </c>
      <c r="Q59" s="304"/>
      <c r="R59" s="304"/>
      <c r="S59" s="304"/>
      <c r="T59" s="304"/>
      <c r="U59" s="299">
        <f t="shared" si="49"/>
        <v>0</v>
      </c>
      <c r="V59" s="304"/>
      <c r="W59" s="304"/>
      <c r="X59" s="304"/>
      <c r="Y59" s="304"/>
      <c r="Z59" s="304"/>
      <c r="AA59" s="296">
        <f t="shared" si="50"/>
        <v>1079600</v>
      </c>
      <c r="AB59" s="296">
        <f t="shared" si="51"/>
        <v>1079600</v>
      </c>
      <c r="AC59" s="296">
        <f t="shared" si="52"/>
        <v>0</v>
      </c>
      <c r="AD59" s="296">
        <f t="shared" si="53"/>
        <v>0</v>
      </c>
      <c r="AE59" s="296">
        <f t="shared" si="54"/>
        <v>0</v>
      </c>
      <c r="AF59" s="296">
        <f t="shared" si="55"/>
        <v>0</v>
      </c>
      <c r="AG59" s="296">
        <f t="shared" si="56"/>
        <v>0</v>
      </c>
      <c r="AH59" s="296">
        <f t="shared" si="57"/>
        <v>0</v>
      </c>
      <c r="AI59" s="296">
        <f t="shared" si="58"/>
        <v>0</v>
      </c>
      <c r="AJ59" s="296">
        <f t="shared" si="59"/>
        <v>0</v>
      </c>
      <c r="AK59" s="302">
        <f t="shared" si="60"/>
        <v>0</v>
      </c>
      <c r="AL59" s="303">
        <f t="shared" si="61"/>
        <v>1079600</v>
      </c>
    </row>
    <row r="60" spans="1:38" s="66" customFormat="1" x14ac:dyDescent="0.25">
      <c r="A60" s="137" t="s">
        <v>7</v>
      </c>
      <c r="B60" s="170" t="s">
        <v>140</v>
      </c>
      <c r="C60" s="170" t="s">
        <v>106</v>
      </c>
      <c r="D60" s="163" t="s">
        <v>208</v>
      </c>
      <c r="E60" s="296">
        <v>19375.77</v>
      </c>
      <c r="F60" s="296">
        <v>19375.77</v>
      </c>
      <c r="G60" s="296">
        <v>0</v>
      </c>
      <c r="H60" s="296">
        <v>0</v>
      </c>
      <c r="I60" s="296">
        <v>0</v>
      </c>
      <c r="J60" s="296">
        <v>0</v>
      </c>
      <c r="K60" s="296">
        <v>0</v>
      </c>
      <c r="L60" s="296">
        <v>0</v>
      </c>
      <c r="M60" s="296">
        <v>0</v>
      </c>
      <c r="N60" s="296">
        <v>0</v>
      </c>
      <c r="O60" s="296">
        <v>0</v>
      </c>
      <c r="P60" s="299">
        <f t="shared" si="48"/>
        <v>0</v>
      </c>
      <c r="Q60" s="304"/>
      <c r="R60" s="304"/>
      <c r="S60" s="304"/>
      <c r="T60" s="304"/>
      <c r="U60" s="299">
        <f t="shared" si="49"/>
        <v>0</v>
      </c>
      <c r="V60" s="304"/>
      <c r="W60" s="304"/>
      <c r="X60" s="304"/>
      <c r="Y60" s="304"/>
      <c r="Z60" s="304"/>
      <c r="AA60" s="296">
        <f t="shared" si="50"/>
        <v>19375.77</v>
      </c>
      <c r="AB60" s="296">
        <f t="shared" si="51"/>
        <v>19375.77</v>
      </c>
      <c r="AC60" s="296">
        <f t="shared" si="52"/>
        <v>0</v>
      </c>
      <c r="AD60" s="296">
        <f t="shared" si="53"/>
        <v>0</v>
      </c>
      <c r="AE60" s="296">
        <f t="shared" si="54"/>
        <v>0</v>
      </c>
      <c r="AF60" s="296">
        <f t="shared" si="55"/>
        <v>0</v>
      </c>
      <c r="AG60" s="296">
        <f t="shared" si="56"/>
        <v>0</v>
      </c>
      <c r="AH60" s="296">
        <f t="shared" si="57"/>
        <v>0</v>
      </c>
      <c r="AI60" s="296">
        <f t="shared" si="58"/>
        <v>0</v>
      </c>
      <c r="AJ60" s="296">
        <f t="shared" si="59"/>
        <v>0</v>
      </c>
      <c r="AK60" s="302">
        <f t="shared" si="60"/>
        <v>0</v>
      </c>
      <c r="AL60" s="303">
        <f t="shared" si="61"/>
        <v>19375.77</v>
      </c>
    </row>
    <row r="61" spans="1:38" s="66" customFormat="1" ht="27" customHeight="1" x14ac:dyDescent="0.25">
      <c r="A61" s="137" t="s">
        <v>9</v>
      </c>
      <c r="B61" s="170" t="s">
        <v>8</v>
      </c>
      <c r="C61" s="194" t="s">
        <v>99</v>
      </c>
      <c r="D61" s="181" t="s">
        <v>150</v>
      </c>
      <c r="E61" s="296">
        <v>2800</v>
      </c>
      <c r="F61" s="296">
        <v>2800</v>
      </c>
      <c r="G61" s="296">
        <v>0</v>
      </c>
      <c r="H61" s="296">
        <v>0</v>
      </c>
      <c r="I61" s="296">
        <v>0</v>
      </c>
      <c r="J61" s="296">
        <v>0</v>
      </c>
      <c r="K61" s="296">
        <v>0</v>
      </c>
      <c r="L61" s="296">
        <v>0</v>
      </c>
      <c r="M61" s="296">
        <v>0</v>
      </c>
      <c r="N61" s="296">
        <v>0</v>
      </c>
      <c r="O61" s="296">
        <v>0</v>
      </c>
      <c r="P61" s="299">
        <f t="shared" si="48"/>
        <v>0</v>
      </c>
      <c r="Q61" s="304"/>
      <c r="R61" s="304"/>
      <c r="S61" s="304"/>
      <c r="T61" s="304"/>
      <c r="U61" s="299">
        <f t="shared" si="49"/>
        <v>0</v>
      </c>
      <c r="V61" s="308"/>
      <c r="W61" s="308"/>
      <c r="X61" s="308"/>
      <c r="Y61" s="308"/>
      <c r="Z61" s="308"/>
      <c r="AA61" s="296">
        <f t="shared" si="50"/>
        <v>2800</v>
      </c>
      <c r="AB61" s="296">
        <f t="shared" si="51"/>
        <v>2800</v>
      </c>
      <c r="AC61" s="296">
        <f t="shared" si="52"/>
        <v>0</v>
      </c>
      <c r="AD61" s="296">
        <f t="shared" si="53"/>
        <v>0</v>
      </c>
      <c r="AE61" s="296">
        <f t="shared" si="54"/>
        <v>0</v>
      </c>
      <c r="AF61" s="296">
        <f t="shared" si="55"/>
        <v>0</v>
      </c>
      <c r="AG61" s="296">
        <f t="shared" si="56"/>
        <v>0</v>
      </c>
      <c r="AH61" s="296">
        <f t="shared" si="57"/>
        <v>0</v>
      </c>
      <c r="AI61" s="296">
        <f t="shared" si="58"/>
        <v>0</v>
      </c>
      <c r="AJ61" s="296">
        <f t="shared" si="59"/>
        <v>0</v>
      </c>
      <c r="AK61" s="302">
        <f t="shared" si="60"/>
        <v>0</v>
      </c>
      <c r="AL61" s="303">
        <f t="shared" si="61"/>
        <v>2800</v>
      </c>
    </row>
    <row r="62" spans="1:38" s="66" customFormat="1" x14ac:dyDescent="0.25">
      <c r="A62" s="137" t="s">
        <v>10</v>
      </c>
      <c r="B62" s="170" t="s">
        <v>11</v>
      </c>
      <c r="C62" s="194" t="s">
        <v>99</v>
      </c>
      <c r="D62" s="181" t="s">
        <v>151</v>
      </c>
      <c r="E62" s="296">
        <v>10200</v>
      </c>
      <c r="F62" s="296">
        <v>10200</v>
      </c>
      <c r="G62" s="296">
        <v>0</v>
      </c>
      <c r="H62" s="296">
        <v>0</v>
      </c>
      <c r="I62" s="296">
        <v>0</v>
      </c>
      <c r="J62" s="296">
        <v>0</v>
      </c>
      <c r="K62" s="296">
        <v>0</v>
      </c>
      <c r="L62" s="296">
        <v>0</v>
      </c>
      <c r="M62" s="296">
        <v>0</v>
      </c>
      <c r="N62" s="296">
        <v>0</v>
      </c>
      <c r="O62" s="296">
        <v>0</v>
      </c>
      <c r="P62" s="299">
        <f t="shared" si="48"/>
        <v>0</v>
      </c>
      <c r="Q62" s="304"/>
      <c r="R62" s="304"/>
      <c r="S62" s="304"/>
      <c r="T62" s="304"/>
      <c r="U62" s="299">
        <f t="shared" si="49"/>
        <v>0</v>
      </c>
      <c r="V62" s="308"/>
      <c r="W62" s="308"/>
      <c r="X62" s="308"/>
      <c r="Y62" s="308"/>
      <c r="Z62" s="308"/>
      <c r="AA62" s="296">
        <f t="shared" si="50"/>
        <v>10200</v>
      </c>
      <c r="AB62" s="296">
        <f t="shared" si="51"/>
        <v>10200</v>
      </c>
      <c r="AC62" s="296">
        <f t="shared" si="52"/>
        <v>0</v>
      </c>
      <c r="AD62" s="296">
        <f t="shared" si="53"/>
        <v>0</v>
      </c>
      <c r="AE62" s="296">
        <f t="shared" si="54"/>
        <v>0</v>
      </c>
      <c r="AF62" s="296">
        <f t="shared" si="55"/>
        <v>0</v>
      </c>
      <c r="AG62" s="296">
        <f t="shared" si="56"/>
        <v>0</v>
      </c>
      <c r="AH62" s="296">
        <f t="shared" si="57"/>
        <v>0</v>
      </c>
      <c r="AI62" s="296">
        <f t="shared" si="58"/>
        <v>0</v>
      </c>
      <c r="AJ62" s="296">
        <f t="shared" si="59"/>
        <v>0</v>
      </c>
      <c r="AK62" s="302">
        <f t="shared" si="60"/>
        <v>0</v>
      </c>
      <c r="AL62" s="303">
        <f t="shared" si="61"/>
        <v>10200</v>
      </c>
    </row>
    <row r="63" spans="1:38" s="66" customFormat="1" ht="26.4" x14ac:dyDescent="0.25">
      <c r="A63" s="166" t="s">
        <v>12</v>
      </c>
      <c r="B63" s="167" t="s">
        <v>154</v>
      </c>
      <c r="C63" s="195" t="s">
        <v>110</v>
      </c>
      <c r="D63" s="181" t="s">
        <v>153</v>
      </c>
      <c r="E63" s="296">
        <v>5511350</v>
      </c>
      <c r="F63" s="296">
        <v>5511350</v>
      </c>
      <c r="G63" s="296">
        <v>4163400</v>
      </c>
      <c r="H63" s="296">
        <v>176000</v>
      </c>
      <c r="I63" s="296">
        <v>0</v>
      </c>
      <c r="J63" s="296">
        <v>65000</v>
      </c>
      <c r="K63" s="296">
        <v>30000</v>
      </c>
      <c r="L63" s="296">
        <v>35000</v>
      </c>
      <c r="M63" s="296">
        <v>26000</v>
      </c>
      <c r="N63" s="296">
        <v>0</v>
      </c>
      <c r="O63" s="296">
        <v>30000</v>
      </c>
      <c r="P63" s="299">
        <f t="shared" si="48"/>
        <v>0</v>
      </c>
      <c r="Q63" s="304"/>
      <c r="R63" s="304"/>
      <c r="S63" s="304"/>
      <c r="T63" s="304"/>
      <c r="U63" s="299">
        <f t="shared" si="49"/>
        <v>0</v>
      </c>
      <c r="V63" s="308"/>
      <c r="W63" s="308"/>
      <c r="X63" s="308"/>
      <c r="Y63" s="308"/>
      <c r="Z63" s="308"/>
      <c r="AA63" s="296">
        <f t="shared" si="50"/>
        <v>5511350</v>
      </c>
      <c r="AB63" s="296">
        <f t="shared" si="51"/>
        <v>5511350</v>
      </c>
      <c r="AC63" s="296">
        <f t="shared" si="52"/>
        <v>4163400</v>
      </c>
      <c r="AD63" s="296">
        <f t="shared" si="53"/>
        <v>176000</v>
      </c>
      <c r="AE63" s="296">
        <f t="shared" si="54"/>
        <v>0</v>
      </c>
      <c r="AF63" s="296">
        <f t="shared" si="55"/>
        <v>65000</v>
      </c>
      <c r="AG63" s="296">
        <f t="shared" si="56"/>
        <v>30000</v>
      </c>
      <c r="AH63" s="296">
        <f t="shared" si="57"/>
        <v>35000</v>
      </c>
      <c r="AI63" s="296">
        <f t="shared" si="58"/>
        <v>26000</v>
      </c>
      <c r="AJ63" s="296">
        <f t="shared" si="59"/>
        <v>0</v>
      </c>
      <c r="AK63" s="302">
        <f t="shared" si="60"/>
        <v>30000</v>
      </c>
      <c r="AL63" s="303">
        <f t="shared" si="61"/>
        <v>5576350</v>
      </c>
    </row>
    <row r="64" spans="1:38" s="66" customFormat="1" x14ac:dyDescent="0.25">
      <c r="A64" s="166" t="s">
        <v>13</v>
      </c>
      <c r="B64" s="167" t="s">
        <v>155</v>
      </c>
      <c r="C64" s="195" t="s">
        <v>109</v>
      </c>
      <c r="D64" s="163" t="s">
        <v>209</v>
      </c>
      <c r="E64" s="296">
        <v>1266928</v>
      </c>
      <c r="F64" s="296">
        <v>1266928</v>
      </c>
      <c r="G64" s="296">
        <v>921308</v>
      </c>
      <c r="H64" s="296">
        <v>75840</v>
      </c>
      <c r="I64" s="296">
        <v>0</v>
      </c>
      <c r="J64" s="296">
        <v>0</v>
      </c>
      <c r="K64" s="296">
        <v>0</v>
      </c>
      <c r="L64" s="296">
        <v>0</v>
      </c>
      <c r="M64" s="296">
        <v>0</v>
      </c>
      <c r="N64" s="296">
        <v>0</v>
      </c>
      <c r="O64" s="296">
        <v>0</v>
      </c>
      <c r="P64" s="299">
        <f t="shared" si="48"/>
        <v>0</v>
      </c>
      <c r="Q64" s="304"/>
      <c r="R64" s="304"/>
      <c r="S64" s="304"/>
      <c r="T64" s="304"/>
      <c r="U64" s="299">
        <f t="shared" si="49"/>
        <v>0</v>
      </c>
      <c r="V64" s="304"/>
      <c r="W64" s="304"/>
      <c r="X64" s="304"/>
      <c r="Y64" s="304"/>
      <c r="Z64" s="304"/>
      <c r="AA64" s="296">
        <f t="shared" si="50"/>
        <v>1266928</v>
      </c>
      <c r="AB64" s="296">
        <f t="shared" si="51"/>
        <v>1266928</v>
      </c>
      <c r="AC64" s="296">
        <f t="shared" si="52"/>
        <v>921308</v>
      </c>
      <c r="AD64" s="296">
        <f t="shared" si="53"/>
        <v>75840</v>
      </c>
      <c r="AE64" s="296">
        <f t="shared" si="54"/>
        <v>0</v>
      </c>
      <c r="AF64" s="296">
        <f t="shared" si="55"/>
        <v>0</v>
      </c>
      <c r="AG64" s="296">
        <f t="shared" si="56"/>
        <v>0</v>
      </c>
      <c r="AH64" s="296">
        <f t="shared" si="57"/>
        <v>0</v>
      </c>
      <c r="AI64" s="296">
        <f t="shared" si="58"/>
        <v>0</v>
      </c>
      <c r="AJ64" s="296">
        <f t="shared" si="59"/>
        <v>0</v>
      </c>
      <c r="AK64" s="302">
        <f t="shared" si="60"/>
        <v>0</v>
      </c>
      <c r="AL64" s="303">
        <f t="shared" si="61"/>
        <v>1266928</v>
      </c>
    </row>
    <row r="65" spans="1:38" s="66" customFormat="1" ht="39.6" x14ac:dyDescent="0.25">
      <c r="A65" s="166" t="s">
        <v>15</v>
      </c>
      <c r="B65" s="167" t="s">
        <v>129</v>
      </c>
      <c r="C65" s="195" t="s">
        <v>109</v>
      </c>
      <c r="D65" s="168" t="s">
        <v>210</v>
      </c>
      <c r="E65" s="296">
        <v>790000</v>
      </c>
      <c r="F65" s="296">
        <v>790000</v>
      </c>
      <c r="G65" s="296">
        <v>0</v>
      </c>
      <c r="H65" s="296">
        <v>0</v>
      </c>
      <c r="I65" s="296">
        <v>0</v>
      </c>
      <c r="J65" s="296">
        <v>0</v>
      </c>
      <c r="K65" s="296">
        <v>0</v>
      </c>
      <c r="L65" s="296">
        <v>0</v>
      </c>
      <c r="M65" s="296">
        <v>0</v>
      </c>
      <c r="N65" s="296">
        <v>0</v>
      </c>
      <c r="O65" s="296">
        <v>0</v>
      </c>
      <c r="P65" s="299">
        <f t="shared" si="48"/>
        <v>0</v>
      </c>
      <c r="Q65" s="304"/>
      <c r="R65" s="304"/>
      <c r="S65" s="304"/>
      <c r="T65" s="304"/>
      <c r="U65" s="299">
        <f t="shared" si="49"/>
        <v>0</v>
      </c>
      <c r="V65" s="304"/>
      <c r="W65" s="304"/>
      <c r="X65" s="304"/>
      <c r="Y65" s="304"/>
      <c r="Z65" s="304"/>
      <c r="AA65" s="296">
        <f t="shared" si="50"/>
        <v>790000</v>
      </c>
      <c r="AB65" s="296">
        <f t="shared" si="51"/>
        <v>790000</v>
      </c>
      <c r="AC65" s="296">
        <f t="shared" si="52"/>
        <v>0</v>
      </c>
      <c r="AD65" s="296">
        <f t="shared" si="53"/>
        <v>0</v>
      </c>
      <c r="AE65" s="296">
        <f t="shared" si="54"/>
        <v>0</v>
      </c>
      <c r="AF65" s="296">
        <f t="shared" si="55"/>
        <v>0</v>
      </c>
      <c r="AG65" s="296">
        <f t="shared" si="56"/>
        <v>0</v>
      </c>
      <c r="AH65" s="296">
        <f t="shared" si="57"/>
        <v>0</v>
      </c>
      <c r="AI65" s="296">
        <f t="shared" si="58"/>
        <v>0</v>
      </c>
      <c r="AJ65" s="296">
        <f t="shared" si="59"/>
        <v>0</v>
      </c>
      <c r="AK65" s="302">
        <f t="shared" si="60"/>
        <v>0</v>
      </c>
      <c r="AL65" s="303">
        <f t="shared" si="61"/>
        <v>790000</v>
      </c>
    </row>
    <row r="66" spans="1:38" s="66" customFormat="1" ht="26.4" x14ac:dyDescent="0.25">
      <c r="A66" s="166" t="s">
        <v>213</v>
      </c>
      <c r="B66" s="167" t="s">
        <v>214</v>
      </c>
      <c r="C66" s="167" t="s">
        <v>109</v>
      </c>
      <c r="D66" s="165" t="s">
        <v>211</v>
      </c>
      <c r="E66" s="296">
        <v>10535</v>
      </c>
      <c r="F66" s="296">
        <v>10535</v>
      </c>
      <c r="G66" s="296">
        <v>0</v>
      </c>
      <c r="H66" s="296">
        <v>0</v>
      </c>
      <c r="I66" s="296">
        <v>0</v>
      </c>
      <c r="J66" s="296">
        <v>0</v>
      </c>
      <c r="K66" s="296">
        <v>0</v>
      </c>
      <c r="L66" s="296">
        <v>0</v>
      </c>
      <c r="M66" s="296">
        <v>0</v>
      </c>
      <c r="N66" s="296">
        <v>0</v>
      </c>
      <c r="O66" s="296">
        <v>0</v>
      </c>
      <c r="P66" s="299">
        <f t="shared" si="48"/>
        <v>0</v>
      </c>
      <c r="Q66" s="304"/>
      <c r="R66" s="304"/>
      <c r="S66" s="304"/>
      <c r="T66" s="304"/>
      <c r="U66" s="299">
        <f t="shared" si="49"/>
        <v>0</v>
      </c>
      <c r="V66" s="310"/>
      <c r="W66" s="310"/>
      <c r="X66" s="310"/>
      <c r="Y66" s="310"/>
      <c r="Z66" s="310"/>
      <c r="AA66" s="296">
        <f t="shared" si="50"/>
        <v>10535</v>
      </c>
      <c r="AB66" s="296">
        <f t="shared" si="51"/>
        <v>10535</v>
      </c>
      <c r="AC66" s="296">
        <f t="shared" si="52"/>
        <v>0</v>
      </c>
      <c r="AD66" s="296">
        <f t="shared" si="53"/>
        <v>0</v>
      </c>
      <c r="AE66" s="296">
        <f t="shared" si="54"/>
        <v>0</v>
      </c>
      <c r="AF66" s="296">
        <f t="shared" si="55"/>
        <v>0</v>
      </c>
      <c r="AG66" s="296">
        <f t="shared" si="56"/>
        <v>0</v>
      </c>
      <c r="AH66" s="296">
        <f t="shared" si="57"/>
        <v>0</v>
      </c>
      <c r="AI66" s="296">
        <f t="shared" si="58"/>
        <v>0</v>
      </c>
      <c r="AJ66" s="296">
        <f t="shared" si="59"/>
        <v>0</v>
      </c>
      <c r="AK66" s="302">
        <f t="shared" si="60"/>
        <v>0</v>
      </c>
      <c r="AL66" s="303">
        <f t="shared" si="61"/>
        <v>10535</v>
      </c>
    </row>
    <row r="67" spans="1:38" s="66" customFormat="1" hidden="1" x14ac:dyDescent="0.25">
      <c r="A67" s="166" t="s">
        <v>215</v>
      </c>
      <c r="B67" s="167" t="s">
        <v>216</v>
      </c>
      <c r="C67" s="167" t="s">
        <v>109</v>
      </c>
      <c r="D67" s="165" t="s">
        <v>212</v>
      </c>
      <c r="E67" s="296">
        <v>0</v>
      </c>
      <c r="F67" s="296">
        <v>0</v>
      </c>
      <c r="G67" s="296">
        <v>0</v>
      </c>
      <c r="H67" s="296">
        <v>0</v>
      </c>
      <c r="I67" s="296">
        <v>0</v>
      </c>
      <c r="J67" s="296">
        <v>0</v>
      </c>
      <c r="K67" s="296">
        <v>0</v>
      </c>
      <c r="L67" s="296">
        <v>0</v>
      </c>
      <c r="M67" s="296">
        <v>0</v>
      </c>
      <c r="N67" s="296">
        <v>0</v>
      </c>
      <c r="O67" s="296">
        <v>0</v>
      </c>
      <c r="P67" s="299">
        <f t="shared" si="48"/>
        <v>0</v>
      </c>
      <c r="Q67" s="304"/>
      <c r="R67" s="304"/>
      <c r="S67" s="304"/>
      <c r="T67" s="304"/>
      <c r="U67" s="299">
        <f t="shared" si="49"/>
        <v>0</v>
      </c>
      <c r="V67" s="310"/>
      <c r="W67" s="310"/>
      <c r="X67" s="310"/>
      <c r="Y67" s="310"/>
      <c r="Z67" s="310"/>
      <c r="AA67" s="296">
        <f t="shared" si="50"/>
        <v>0</v>
      </c>
      <c r="AB67" s="296">
        <f t="shared" si="51"/>
        <v>0</v>
      </c>
      <c r="AC67" s="296">
        <f t="shared" si="52"/>
        <v>0</v>
      </c>
      <c r="AD67" s="296">
        <f t="shared" si="53"/>
        <v>0</v>
      </c>
      <c r="AE67" s="296">
        <f t="shared" si="54"/>
        <v>0</v>
      </c>
      <c r="AF67" s="296">
        <f t="shared" si="55"/>
        <v>0</v>
      </c>
      <c r="AG67" s="296">
        <f t="shared" si="56"/>
        <v>0</v>
      </c>
      <c r="AH67" s="296">
        <f t="shared" si="57"/>
        <v>0</v>
      </c>
      <c r="AI67" s="296">
        <f t="shared" si="58"/>
        <v>0</v>
      </c>
      <c r="AJ67" s="296">
        <f t="shared" si="59"/>
        <v>0</v>
      </c>
      <c r="AK67" s="302">
        <f t="shared" si="60"/>
        <v>0</v>
      </c>
      <c r="AL67" s="303">
        <f t="shared" si="61"/>
        <v>0</v>
      </c>
    </row>
    <row r="68" spans="1:38" s="66" customFormat="1" ht="26.4" x14ac:dyDescent="0.25">
      <c r="A68" s="166" t="s">
        <v>14</v>
      </c>
      <c r="B68" s="167" t="s">
        <v>67</v>
      </c>
      <c r="C68" s="167" t="s">
        <v>88</v>
      </c>
      <c r="D68" s="168" t="s">
        <v>217</v>
      </c>
      <c r="E68" s="296">
        <v>25000</v>
      </c>
      <c r="F68" s="296">
        <v>25000</v>
      </c>
      <c r="G68" s="296">
        <v>0</v>
      </c>
      <c r="H68" s="296">
        <v>0</v>
      </c>
      <c r="I68" s="296">
        <v>0</v>
      </c>
      <c r="J68" s="296">
        <v>0</v>
      </c>
      <c r="K68" s="296">
        <v>0</v>
      </c>
      <c r="L68" s="296">
        <v>0</v>
      </c>
      <c r="M68" s="296">
        <v>0</v>
      </c>
      <c r="N68" s="296">
        <v>0</v>
      </c>
      <c r="O68" s="296">
        <v>0</v>
      </c>
      <c r="P68" s="299">
        <f t="shared" si="48"/>
        <v>0</v>
      </c>
      <c r="Q68" s="304"/>
      <c r="R68" s="304"/>
      <c r="S68" s="304"/>
      <c r="T68" s="304"/>
      <c r="U68" s="299">
        <f t="shared" si="49"/>
        <v>0</v>
      </c>
      <c r="V68" s="304"/>
      <c r="W68" s="304"/>
      <c r="X68" s="304"/>
      <c r="Y68" s="304"/>
      <c r="Z68" s="304"/>
      <c r="AA68" s="296">
        <f t="shared" si="50"/>
        <v>25000</v>
      </c>
      <c r="AB68" s="296">
        <f t="shared" si="51"/>
        <v>25000</v>
      </c>
      <c r="AC68" s="296">
        <f t="shared" si="52"/>
        <v>0</v>
      </c>
      <c r="AD68" s="296">
        <f t="shared" si="53"/>
        <v>0</v>
      </c>
      <c r="AE68" s="296">
        <f t="shared" si="54"/>
        <v>0</v>
      </c>
      <c r="AF68" s="296">
        <f t="shared" si="55"/>
        <v>0</v>
      </c>
      <c r="AG68" s="296">
        <f t="shared" si="56"/>
        <v>0</v>
      </c>
      <c r="AH68" s="296">
        <f t="shared" si="57"/>
        <v>0</v>
      </c>
      <c r="AI68" s="296">
        <f t="shared" si="58"/>
        <v>0</v>
      </c>
      <c r="AJ68" s="296">
        <f t="shared" si="59"/>
        <v>0</v>
      </c>
      <c r="AK68" s="302">
        <f t="shared" si="60"/>
        <v>0</v>
      </c>
      <c r="AL68" s="303">
        <f t="shared" si="61"/>
        <v>25000</v>
      </c>
    </row>
    <row r="69" spans="1:38" s="66" customFormat="1" ht="26.4" x14ac:dyDescent="0.25">
      <c r="A69" s="166" t="s">
        <v>218</v>
      </c>
      <c r="B69" s="167" t="s">
        <v>219</v>
      </c>
      <c r="C69" s="167" t="s">
        <v>106</v>
      </c>
      <c r="D69" s="168" t="s">
        <v>251</v>
      </c>
      <c r="E69" s="296">
        <v>62000</v>
      </c>
      <c r="F69" s="296">
        <v>62000</v>
      </c>
      <c r="G69" s="296">
        <v>0</v>
      </c>
      <c r="H69" s="296">
        <v>0</v>
      </c>
      <c r="I69" s="296">
        <v>0</v>
      </c>
      <c r="J69" s="296">
        <v>0</v>
      </c>
      <c r="K69" s="296">
        <v>0</v>
      </c>
      <c r="L69" s="296">
        <v>0</v>
      </c>
      <c r="M69" s="296">
        <v>0</v>
      </c>
      <c r="N69" s="296">
        <v>0</v>
      </c>
      <c r="O69" s="296">
        <v>0</v>
      </c>
      <c r="P69" s="299">
        <f t="shared" si="48"/>
        <v>0</v>
      </c>
      <c r="Q69" s="304"/>
      <c r="R69" s="304"/>
      <c r="S69" s="304"/>
      <c r="T69" s="304"/>
      <c r="U69" s="299">
        <f t="shared" si="49"/>
        <v>0</v>
      </c>
      <c r="V69" s="304"/>
      <c r="W69" s="304"/>
      <c r="X69" s="304"/>
      <c r="Y69" s="304"/>
      <c r="Z69" s="304"/>
      <c r="AA69" s="296">
        <f t="shared" si="50"/>
        <v>62000</v>
      </c>
      <c r="AB69" s="296">
        <f t="shared" si="51"/>
        <v>62000</v>
      </c>
      <c r="AC69" s="296">
        <f t="shared" si="52"/>
        <v>0</v>
      </c>
      <c r="AD69" s="296">
        <f t="shared" si="53"/>
        <v>0</v>
      </c>
      <c r="AE69" s="296">
        <f t="shared" si="54"/>
        <v>0</v>
      </c>
      <c r="AF69" s="296">
        <f t="shared" si="55"/>
        <v>0</v>
      </c>
      <c r="AG69" s="296">
        <f t="shared" si="56"/>
        <v>0</v>
      </c>
      <c r="AH69" s="296">
        <f t="shared" si="57"/>
        <v>0</v>
      </c>
      <c r="AI69" s="296">
        <f t="shared" si="58"/>
        <v>0</v>
      </c>
      <c r="AJ69" s="296">
        <f t="shared" si="59"/>
        <v>0</v>
      </c>
      <c r="AK69" s="302">
        <f t="shared" si="60"/>
        <v>0</v>
      </c>
      <c r="AL69" s="303">
        <f t="shared" si="61"/>
        <v>62000</v>
      </c>
    </row>
    <row r="70" spans="1:38" s="66" customFormat="1" hidden="1" x14ac:dyDescent="0.25">
      <c r="A70" s="139" t="s">
        <v>328</v>
      </c>
      <c r="B70" s="141" t="s">
        <v>16</v>
      </c>
      <c r="C70" s="141" t="s">
        <v>195</v>
      </c>
      <c r="D70" s="142" t="s">
        <v>194</v>
      </c>
      <c r="E70" s="296">
        <v>0</v>
      </c>
      <c r="F70" s="296">
        <v>0</v>
      </c>
      <c r="G70" s="296">
        <v>0</v>
      </c>
      <c r="H70" s="296">
        <v>0</v>
      </c>
      <c r="I70" s="296">
        <v>0</v>
      </c>
      <c r="J70" s="296">
        <v>0</v>
      </c>
      <c r="K70" s="296">
        <v>0</v>
      </c>
      <c r="L70" s="296">
        <v>0</v>
      </c>
      <c r="M70" s="296">
        <v>0</v>
      </c>
      <c r="N70" s="296">
        <v>0</v>
      </c>
      <c r="O70" s="296">
        <v>0</v>
      </c>
      <c r="P70" s="347"/>
      <c r="Q70" s="347"/>
      <c r="R70" s="347"/>
      <c r="S70" s="347"/>
      <c r="T70" s="347"/>
      <c r="U70" s="347"/>
      <c r="V70" s="347"/>
      <c r="W70" s="347"/>
      <c r="X70" s="347"/>
      <c r="Y70" s="347"/>
      <c r="Z70" s="347"/>
      <c r="AA70" s="296">
        <f t="shared" ref="AA70:AA75" si="62">SUM(E70+P70)</f>
        <v>0</v>
      </c>
      <c r="AB70" s="296">
        <f t="shared" ref="AB70:AB75" si="63">SUM(F70+Q70)</f>
        <v>0</v>
      </c>
      <c r="AC70" s="296">
        <f t="shared" ref="AC70:AC75" si="64">SUM(G70+R70)</f>
        <v>0</v>
      </c>
      <c r="AD70" s="296">
        <f t="shared" ref="AD70:AD75" si="65">SUM(H70+S70)</f>
        <v>0</v>
      </c>
      <c r="AE70" s="296">
        <f t="shared" ref="AE70:AE75" si="66">SUM(I70+T70)</f>
        <v>0</v>
      </c>
      <c r="AF70" s="296">
        <f t="shared" ref="AF70:AF75" si="67">SUM(J70+U70)</f>
        <v>0</v>
      </c>
      <c r="AG70" s="296">
        <f t="shared" ref="AG70:AG75" si="68">SUM(K70+V70)</f>
        <v>0</v>
      </c>
      <c r="AH70" s="296">
        <f t="shared" ref="AH70:AH75" si="69">SUM(L70+W70)</f>
        <v>0</v>
      </c>
      <c r="AI70" s="296">
        <f t="shared" ref="AI70:AI75" si="70">SUM(M70+X70)</f>
        <v>0</v>
      </c>
      <c r="AJ70" s="296">
        <f t="shared" ref="AJ70:AJ75" si="71">SUM(N70+Y70)</f>
        <v>0</v>
      </c>
      <c r="AK70" s="302">
        <f t="shared" ref="AK70:AK75" si="72">SUM(O70+Z70)</f>
        <v>0</v>
      </c>
      <c r="AL70" s="303">
        <f t="shared" ref="AL70:AL75" si="73">SUM(AA70+AF70)</f>
        <v>0</v>
      </c>
    </row>
    <row r="71" spans="1:38" s="66" customFormat="1" ht="79.2" hidden="1" x14ac:dyDescent="0.25">
      <c r="A71" s="166" t="s">
        <v>224</v>
      </c>
      <c r="B71" s="167" t="s">
        <v>225</v>
      </c>
      <c r="C71" s="167" t="s">
        <v>88</v>
      </c>
      <c r="D71" s="165" t="s">
        <v>221</v>
      </c>
      <c r="E71" s="296">
        <v>0</v>
      </c>
      <c r="F71" s="296">
        <v>0</v>
      </c>
      <c r="G71" s="296">
        <v>0</v>
      </c>
      <c r="H71" s="296">
        <v>0</v>
      </c>
      <c r="I71" s="296">
        <v>0</v>
      </c>
      <c r="J71" s="296">
        <v>0</v>
      </c>
      <c r="K71" s="296">
        <v>0</v>
      </c>
      <c r="L71" s="296">
        <v>0</v>
      </c>
      <c r="M71" s="296">
        <v>0</v>
      </c>
      <c r="N71" s="296">
        <v>0</v>
      </c>
      <c r="O71" s="296">
        <v>0</v>
      </c>
      <c r="P71" s="310"/>
      <c r="Q71" s="310"/>
      <c r="R71" s="310"/>
      <c r="S71" s="310"/>
      <c r="T71" s="310"/>
      <c r="U71" s="310"/>
      <c r="V71" s="310"/>
      <c r="W71" s="310"/>
      <c r="X71" s="310"/>
      <c r="Y71" s="310"/>
      <c r="Z71" s="310"/>
      <c r="AA71" s="296">
        <f t="shared" si="62"/>
        <v>0</v>
      </c>
      <c r="AB71" s="296">
        <f t="shared" si="63"/>
        <v>0</v>
      </c>
      <c r="AC71" s="296">
        <f t="shared" si="64"/>
        <v>0</v>
      </c>
      <c r="AD71" s="296">
        <f t="shared" si="65"/>
        <v>0</v>
      </c>
      <c r="AE71" s="296">
        <f t="shared" si="66"/>
        <v>0</v>
      </c>
      <c r="AF71" s="296">
        <f t="shared" si="67"/>
        <v>0</v>
      </c>
      <c r="AG71" s="296">
        <f t="shared" si="68"/>
        <v>0</v>
      </c>
      <c r="AH71" s="296">
        <f t="shared" si="69"/>
        <v>0</v>
      </c>
      <c r="AI71" s="296">
        <f t="shared" si="70"/>
        <v>0</v>
      </c>
      <c r="AJ71" s="296">
        <f t="shared" si="71"/>
        <v>0</v>
      </c>
      <c r="AK71" s="302">
        <f t="shared" si="72"/>
        <v>0</v>
      </c>
      <c r="AL71" s="303">
        <f t="shared" si="73"/>
        <v>0</v>
      </c>
    </row>
    <row r="72" spans="1:38" s="66" customFormat="1" ht="92.4" hidden="1" x14ac:dyDescent="0.25">
      <c r="A72" s="166" t="s">
        <v>226</v>
      </c>
      <c r="B72" s="167" t="s">
        <v>227</v>
      </c>
      <c r="C72" s="167" t="s">
        <v>88</v>
      </c>
      <c r="D72" s="165" t="s">
        <v>222</v>
      </c>
      <c r="E72" s="296">
        <v>0</v>
      </c>
      <c r="F72" s="296">
        <v>0</v>
      </c>
      <c r="G72" s="296">
        <v>0</v>
      </c>
      <c r="H72" s="296">
        <v>0</v>
      </c>
      <c r="I72" s="296">
        <v>0</v>
      </c>
      <c r="J72" s="296">
        <v>0</v>
      </c>
      <c r="K72" s="296">
        <v>0</v>
      </c>
      <c r="L72" s="296">
        <v>0</v>
      </c>
      <c r="M72" s="296">
        <v>0</v>
      </c>
      <c r="N72" s="296">
        <v>0</v>
      </c>
      <c r="O72" s="296">
        <v>0</v>
      </c>
      <c r="P72" s="310"/>
      <c r="Q72" s="310"/>
      <c r="R72" s="310"/>
      <c r="S72" s="310"/>
      <c r="T72" s="310"/>
      <c r="U72" s="310"/>
      <c r="V72" s="310"/>
      <c r="W72" s="310"/>
      <c r="X72" s="310"/>
      <c r="Y72" s="310"/>
      <c r="Z72" s="310"/>
      <c r="AA72" s="296">
        <f t="shared" si="62"/>
        <v>0</v>
      </c>
      <c r="AB72" s="296">
        <f t="shared" si="63"/>
        <v>0</v>
      </c>
      <c r="AC72" s="296">
        <f t="shared" si="64"/>
        <v>0</v>
      </c>
      <c r="AD72" s="296">
        <f t="shared" si="65"/>
        <v>0</v>
      </c>
      <c r="AE72" s="296">
        <f t="shared" si="66"/>
        <v>0</v>
      </c>
      <c r="AF72" s="296">
        <f t="shared" si="67"/>
        <v>0</v>
      </c>
      <c r="AG72" s="296">
        <f t="shared" si="68"/>
        <v>0</v>
      </c>
      <c r="AH72" s="296">
        <f t="shared" si="69"/>
        <v>0</v>
      </c>
      <c r="AI72" s="296">
        <f t="shared" si="70"/>
        <v>0</v>
      </c>
      <c r="AJ72" s="296">
        <f t="shared" si="71"/>
        <v>0</v>
      </c>
      <c r="AK72" s="302">
        <f t="shared" si="72"/>
        <v>0</v>
      </c>
      <c r="AL72" s="303">
        <f t="shared" si="73"/>
        <v>0</v>
      </c>
    </row>
    <row r="73" spans="1:38" s="66" customFormat="1" ht="92.4" hidden="1" x14ac:dyDescent="0.25">
      <c r="A73" s="137" t="s">
        <v>228</v>
      </c>
      <c r="B73" s="170" t="s">
        <v>229</v>
      </c>
      <c r="C73" s="170" t="s">
        <v>88</v>
      </c>
      <c r="D73" s="165" t="s">
        <v>223</v>
      </c>
      <c r="E73" s="296">
        <v>0</v>
      </c>
      <c r="F73" s="296">
        <v>0</v>
      </c>
      <c r="G73" s="296">
        <v>0</v>
      </c>
      <c r="H73" s="296">
        <v>0</v>
      </c>
      <c r="I73" s="296">
        <v>0</v>
      </c>
      <c r="J73" s="296">
        <v>0</v>
      </c>
      <c r="K73" s="296">
        <v>0</v>
      </c>
      <c r="L73" s="296">
        <v>0</v>
      </c>
      <c r="M73" s="296">
        <v>0</v>
      </c>
      <c r="N73" s="296">
        <v>0</v>
      </c>
      <c r="O73" s="296">
        <v>0</v>
      </c>
      <c r="P73" s="310"/>
      <c r="Q73" s="310"/>
      <c r="R73" s="310"/>
      <c r="S73" s="310"/>
      <c r="T73" s="310"/>
      <c r="U73" s="310"/>
      <c r="V73" s="310"/>
      <c r="W73" s="310"/>
      <c r="X73" s="310"/>
      <c r="Y73" s="310"/>
      <c r="Z73" s="310"/>
      <c r="AA73" s="296">
        <f t="shared" si="62"/>
        <v>0</v>
      </c>
      <c r="AB73" s="296">
        <f t="shared" si="63"/>
        <v>0</v>
      </c>
      <c r="AC73" s="296">
        <f t="shared" si="64"/>
        <v>0</v>
      </c>
      <c r="AD73" s="296">
        <f t="shared" si="65"/>
        <v>0</v>
      </c>
      <c r="AE73" s="296">
        <f t="shared" si="66"/>
        <v>0</v>
      </c>
      <c r="AF73" s="296">
        <f t="shared" si="67"/>
        <v>0</v>
      </c>
      <c r="AG73" s="296">
        <f t="shared" si="68"/>
        <v>0</v>
      </c>
      <c r="AH73" s="296">
        <f t="shared" si="69"/>
        <v>0</v>
      </c>
      <c r="AI73" s="296">
        <f t="shared" si="70"/>
        <v>0</v>
      </c>
      <c r="AJ73" s="296">
        <f t="shared" si="71"/>
        <v>0</v>
      </c>
      <c r="AK73" s="302">
        <f t="shared" si="72"/>
        <v>0</v>
      </c>
      <c r="AL73" s="303">
        <f t="shared" si="73"/>
        <v>0</v>
      </c>
    </row>
    <row r="74" spans="1:38" s="66" customFormat="1" hidden="1" x14ac:dyDescent="0.25">
      <c r="A74" s="137" t="s">
        <v>17</v>
      </c>
      <c r="B74" s="170" t="s">
        <v>68</v>
      </c>
      <c r="C74" s="170" t="s">
        <v>108</v>
      </c>
      <c r="D74" s="181" t="s">
        <v>141</v>
      </c>
      <c r="E74" s="296">
        <v>0</v>
      </c>
      <c r="F74" s="296">
        <v>0</v>
      </c>
      <c r="G74" s="296">
        <v>0</v>
      </c>
      <c r="H74" s="296">
        <v>0</v>
      </c>
      <c r="I74" s="296">
        <v>0</v>
      </c>
      <c r="J74" s="296">
        <v>0</v>
      </c>
      <c r="K74" s="296">
        <v>0</v>
      </c>
      <c r="L74" s="296">
        <v>0</v>
      </c>
      <c r="M74" s="296">
        <v>0</v>
      </c>
      <c r="N74" s="296">
        <v>0</v>
      </c>
      <c r="O74" s="296">
        <v>0</v>
      </c>
      <c r="P74" s="308"/>
      <c r="Q74" s="308"/>
      <c r="R74" s="308"/>
      <c r="S74" s="308"/>
      <c r="T74" s="308"/>
      <c r="U74" s="308"/>
      <c r="V74" s="308"/>
      <c r="W74" s="308"/>
      <c r="X74" s="308"/>
      <c r="Y74" s="308"/>
      <c r="Z74" s="308"/>
      <c r="AA74" s="296">
        <f t="shared" si="62"/>
        <v>0</v>
      </c>
      <c r="AB74" s="296">
        <f t="shared" si="63"/>
        <v>0</v>
      </c>
      <c r="AC74" s="296">
        <f t="shared" si="64"/>
        <v>0</v>
      </c>
      <c r="AD74" s="296">
        <f t="shared" si="65"/>
        <v>0</v>
      </c>
      <c r="AE74" s="296">
        <f t="shared" si="66"/>
        <v>0</v>
      </c>
      <c r="AF74" s="296">
        <f t="shared" si="67"/>
        <v>0</v>
      </c>
      <c r="AG74" s="296">
        <f t="shared" si="68"/>
        <v>0</v>
      </c>
      <c r="AH74" s="296">
        <f t="shared" si="69"/>
        <v>0</v>
      </c>
      <c r="AI74" s="296">
        <f t="shared" si="70"/>
        <v>0</v>
      </c>
      <c r="AJ74" s="296">
        <f t="shared" si="71"/>
        <v>0</v>
      </c>
      <c r="AK74" s="302">
        <f t="shared" si="72"/>
        <v>0</v>
      </c>
      <c r="AL74" s="303">
        <f t="shared" si="73"/>
        <v>0</v>
      </c>
    </row>
    <row r="75" spans="1:38" s="66" customFormat="1" ht="43.95" customHeight="1" thickBot="1" x14ac:dyDescent="0.3">
      <c r="A75" s="197" t="s">
        <v>421</v>
      </c>
      <c r="B75" s="198" t="s">
        <v>293</v>
      </c>
      <c r="C75" s="198" t="s">
        <v>111</v>
      </c>
      <c r="D75" s="193" t="s">
        <v>422</v>
      </c>
      <c r="E75" s="312">
        <v>0</v>
      </c>
      <c r="F75" s="312">
        <v>0</v>
      </c>
      <c r="G75" s="312">
        <v>0</v>
      </c>
      <c r="H75" s="312">
        <v>0</v>
      </c>
      <c r="I75" s="312">
        <v>0</v>
      </c>
      <c r="J75" s="312">
        <v>2382968</v>
      </c>
      <c r="K75" s="312">
        <v>2382968</v>
      </c>
      <c r="L75" s="312">
        <v>0</v>
      </c>
      <c r="M75" s="312">
        <v>0</v>
      </c>
      <c r="N75" s="312">
        <v>0</v>
      </c>
      <c r="O75" s="312">
        <v>2382968</v>
      </c>
      <c r="P75" s="340"/>
      <c r="Q75" s="340"/>
      <c r="R75" s="340"/>
      <c r="S75" s="340"/>
      <c r="T75" s="340"/>
      <c r="U75" s="316">
        <f>SUM(W75+Z75)</f>
        <v>0</v>
      </c>
      <c r="V75" s="340"/>
      <c r="W75" s="340"/>
      <c r="X75" s="340"/>
      <c r="Y75" s="340"/>
      <c r="Z75" s="340"/>
      <c r="AA75" s="312">
        <f t="shared" si="62"/>
        <v>0</v>
      </c>
      <c r="AB75" s="312">
        <f t="shared" si="63"/>
        <v>0</v>
      </c>
      <c r="AC75" s="312">
        <f t="shared" si="64"/>
        <v>0</v>
      </c>
      <c r="AD75" s="312">
        <f t="shared" si="65"/>
        <v>0</v>
      </c>
      <c r="AE75" s="312">
        <f t="shared" si="66"/>
        <v>0</v>
      </c>
      <c r="AF75" s="312">
        <f t="shared" si="67"/>
        <v>2382968</v>
      </c>
      <c r="AG75" s="312">
        <f t="shared" si="68"/>
        <v>2382968</v>
      </c>
      <c r="AH75" s="312">
        <f t="shared" si="69"/>
        <v>0</v>
      </c>
      <c r="AI75" s="312">
        <f t="shared" si="70"/>
        <v>0</v>
      </c>
      <c r="AJ75" s="312">
        <f t="shared" si="71"/>
        <v>0</v>
      </c>
      <c r="AK75" s="318">
        <f t="shared" si="72"/>
        <v>2382968</v>
      </c>
      <c r="AL75" s="319">
        <f t="shared" si="73"/>
        <v>2382968</v>
      </c>
    </row>
    <row r="76" spans="1:38" s="93" customFormat="1" x14ac:dyDescent="0.25">
      <c r="A76" s="465" t="s">
        <v>125</v>
      </c>
      <c r="B76" s="466"/>
      <c r="C76" s="466"/>
      <c r="D76" s="551" t="s">
        <v>72</v>
      </c>
      <c r="E76" s="354">
        <v>9311458</v>
      </c>
      <c r="F76" s="354">
        <v>9311458</v>
      </c>
      <c r="G76" s="354">
        <v>6347892</v>
      </c>
      <c r="H76" s="354">
        <v>731390</v>
      </c>
      <c r="I76" s="354">
        <v>0</v>
      </c>
      <c r="J76" s="354">
        <v>764800</v>
      </c>
      <c r="K76" s="354">
        <v>347800</v>
      </c>
      <c r="L76" s="354">
        <v>417000</v>
      </c>
      <c r="M76" s="354">
        <v>262000</v>
      </c>
      <c r="N76" s="354">
        <v>17300</v>
      </c>
      <c r="O76" s="468">
        <v>347800</v>
      </c>
      <c r="P76" s="353">
        <f t="shared" ref="P76:AL76" si="74">SUM(P77)</f>
        <v>0</v>
      </c>
      <c r="Q76" s="354">
        <f t="shared" si="74"/>
        <v>0</v>
      </c>
      <c r="R76" s="354">
        <f t="shared" si="74"/>
        <v>0</v>
      </c>
      <c r="S76" s="354">
        <f t="shared" si="74"/>
        <v>0</v>
      </c>
      <c r="T76" s="354">
        <f t="shared" si="74"/>
        <v>0</v>
      </c>
      <c r="U76" s="354">
        <f t="shared" si="74"/>
        <v>0</v>
      </c>
      <c r="V76" s="354">
        <f t="shared" si="74"/>
        <v>0</v>
      </c>
      <c r="W76" s="354">
        <f t="shared" si="74"/>
        <v>0</v>
      </c>
      <c r="X76" s="354">
        <f t="shared" si="74"/>
        <v>0</v>
      </c>
      <c r="Y76" s="354">
        <f t="shared" si="74"/>
        <v>0</v>
      </c>
      <c r="Z76" s="355">
        <f t="shared" si="74"/>
        <v>0</v>
      </c>
      <c r="AA76" s="469">
        <f t="shared" si="74"/>
        <v>9311458</v>
      </c>
      <c r="AB76" s="354">
        <f t="shared" si="74"/>
        <v>9311458</v>
      </c>
      <c r="AC76" s="354">
        <f t="shared" si="74"/>
        <v>6347892</v>
      </c>
      <c r="AD76" s="354">
        <f t="shared" si="74"/>
        <v>731390</v>
      </c>
      <c r="AE76" s="354">
        <f t="shared" si="74"/>
        <v>0</v>
      </c>
      <c r="AF76" s="354">
        <f t="shared" si="74"/>
        <v>764800</v>
      </c>
      <c r="AG76" s="354">
        <f t="shared" si="74"/>
        <v>347800</v>
      </c>
      <c r="AH76" s="354">
        <f t="shared" si="74"/>
        <v>417000</v>
      </c>
      <c r="AI76" s="354">
        <f t="shared" si="74"/>
        <v>262000</v>
      </c>
      <c r="AJ76" s="354">
        <f t="shared" si="74"/>
        <v>17300</v>
      </c>
      <c r="AK76" s="355">
        <f t="shared" si="74"/>
        <v>347800</v>
      </c>
      <c r="AL76" s="470">
        <f t="shared" si="74"/>
        <v>10076258</v>
      </c>
    </row>
    <row r="77" spans="1:38" s="93" customFormat="1" x14ac:dyDescent="0.25">
      <c r="A77" s="42" t="s">
        <v>127</v>
      </c>
      <c r="B77" s="43"/>
      <c r="C77" s="43"/>
      <c r="D77" s="41" t="s">
        <v>72</v>
      </c>
      <c r="E77" s="329">
        <v>9311458</v>
      </c>
      <c r="F77" s="329">
        <v>9311458</v>
      </c>
      <c r="G77" s="329">
        <v>6347892</v>
      </c>
      <c r="H77" s="329">
        <v>731390</v>
      </c>
      <c r="I77" s="329">
        <v>0</v>
      </c>
      <c r="J77" s="329">
        <v>764800</v>
      </c>
      <c r="K77" s="329">
        <v>347800</v>
      </c>
      <c r="L77" s="329">
        <v>417000</v>
      </c>
      <c r="M77" s="329">
        <v>262000</v>
      </c>
      <c r="N77" s="329">
        <v>17300</v>
      </c>
      <c r="O77" s="330">
        <v>347800</v>
      </c>
      <c r="P77" s="331">
        <f t="shared" ref="P77:AL77" si="75">SUM(P78:P83)</f>
        <v>0</v>
      </c>
      <c r="Q77" s="329">
        <f t="shared" si="75"/>
        <v>0</v>
      </c>
      <c r="R77" s="329">
        <f t="shared" si="75"/>
        <v>0</v>
      </c>
      <c r="S77" s="329">
        <f t="shared" si="75"/>
        <v>0</v>
      </c>
      <c r="T77" s="329">
        <f t="shared" si="75"/>
        <v>0</v>
      </c>
      <c r="U77" s="329">
        <f t="shared" si="75"/>
        <v>0</v>
      </c>
      <c r="V77" s="329">
        <f t="shared" si="75"/>
        <v>0</v>
      </c>
      <c r="W77" s="329">
        <f t="shared" si="75"/>
        <v>0</v>
      </c>
      <c r="X77" s="329">
        <f t="shared" si="75"/>
        <v>0</v>
      </c>
      <c r="Y77" s="329">
        <f t="shared" si="75"/>
        <v>0</v>
      </c>
      <c r="Z77" s="332">
        <f t="shared" si="75"/>
        <v>0</v>
      </c>
      <c r="AA77" s="333">
        <f t="shared" si="75"/>
        <v>9311458</v>
      </c>
      <c r="AB77" s="329">
        <f t="shared" si="75"/>
        <v>9311458</v>
      </c>
      <c r="AC77" s="329">
        <f t="shared" si="75"/>
        <v>6347892</v>
      </c>
      <c r="AD77" s="329">
        <f t="shared" si="75"/>
        <v>731390</v>
      </c>
      <c r="AE77" s="329">
        <f t="shared" si="75"/>
        <v>0</v>
      </c>
      <c r="AF77" s="329">
        <f t="shared" si="75"/>
        <v>764800</v>
      </c>
      <c r="AG77" s="329">
        <f t="shared" si="75"/>
        <v>347800</v>
      </c>
      <c r="AH77" s="329">
        <f t="shared" si="75"/>
        <v>417000</v>
      </c>
      <c r="AI77" s="329">
        <f t="shared" si="75"/>
        <v>262000</v>
      </c>
      <c r="AJ77" s="329">
        <f t="shared" si="75"/>
        <v>17300</v>
      </c>
      <c r="AK77" s="332">
        <f t="shared" si="75"/>
        <v>347800</v>
      </c>
      <c r="AL77" s="334">
        <f t="shared" si="75"/>
        <v>10076258</v>
      </c>
    </row>
    <row r="78" spans="1:38" s="66" customFormat="1" ht="27" customHeight="1" x14ac:dyDescent="0.25">
      <c r="A78" s="139" t="s">
        <v>18</v>
      </c>
      <c r="B78" s="141" t="s">
        <v>177</v>
      </c>
      <c r="C78" s="138" t="s">
        <v>87</v>
      </c>
      <c r="D78" s="180" t="s">
        <v>178</v>
      </c>
      <c r="E78" s="296">
        <v>430878</v>
      </c>
      <c r="F78" s="296">
        <v>430878</v>
      </c>
      <c r="G78" s="296">
        <v>306992</v>
      </c>
      <c r="H78" s="296">
        <v>15140</v>
      </c>
      <c r="I78" s="296">
        <v>0</v>
      </c>
      <c r="J78" s="296">
        <v>0</v>
      </c>
      <c r="K78" s="296">
        <v>0</v>
      </c>
      <c r="L78" s="296">
        <v>0</v>
      </c>
      <c r="M78" s="296">
        <v>0</v>
      </c>
      <c r="N78" s="296">
        <v>0</v>
      </c>
      <c r="O78" s="297">
        <v>0</v>
      </c>
      <c r="P78" s="298">
        <f t="shared" ref="P78:P83" si="76">SUM(Q78)</f>
        <v>0</v>
      </c>
      <c r="Q78" s="304"/>
      <c r="R78" s="304"/>
      <c r="S78" s="304"/>
      <c r="T78" s="304"/>
      <c r="U78" s="299">
        <f t="shared" ref="U78:U83" si="77">SUM(W78+Z78)</f>
        <v>0</v>
      </c>
      <c r="V78" s="299"/>
      <c r="W78" s="299"/>
      <c r="X78" s="299"/>
      <c r="Y78" s="299"/>
      <c r="Z78" s="300"/>
      <c r="AA78" s="301">
        <f t="shared" ref="AA78:AA83" si="78">SUM(E78+P78)</f>
        <v>430878</v>
      </c>
      <c r="AB78" s="296">
        <f t="shared" ref="AB78:AB83" si="79">SUM(F78+Q78)</f>
        <v>430878</v>
      </c>
      <c r="AC78" s="296">
        <f t="shared" ref="AC78:AC83" si="80">SUM(G78+R78)</f>
        <v>306992</v>
      </c>
      <c r="AD78" s="296">
        <f t="shared" ref="AD78:AD83" si="81">SUM(H78+S78)</f>
        <v>15140</v>
      </c>
      <c r="AE78" s="296">
        <f t="shared" ref="AE78:AE83" si="82">SUM(I78+T78)</f>
        <v>0</v>
      </c>
      <c r="AF78" s="296">
        <f t="shared" ref="AF78:AF83" si="83">SUM(J78+U78)</f>
        <v>0</v>
      </c>
      <c r="AG78" s="296">
        <f t="shared" ref="AG78:AG83" si="84">SUM(K78+V78)</f>
        <v>0</v>
      </c>
      <c r="AH78" s="296">
        <f t="shared" ref="AH78:AH83" si="85">SUM(L78+W78)</f>
        <v>0</v>
      </c>
      <c r="AI78" s="296">
        <f t="shared" ref="AI78:AI83" si="86">SUM(M78+X78)</f>
        <v>0</v>
      </c>
      <c r="AJ78" s="296">
        <f t="shared" ref="AJ78:AJ83" si="87">SUM(N78+Y78)</f>
        <v>0</v>
      </c>
      <c r="AK78" s="302">
        <f t="shared" ref="AK78:AK83" si="88">SUM(O78+Z78)</f>
        <v>0</v>
      </c>
      <c r="AL78" s="303">
        <f t="shared" ref="AL78:AL83" si="89">SUM(AA78+AF78)</f>
        <v>430878</v>
      </c>
    </row>
    <row r="79" spans="1:38" s="66" customFormat="1" x14ac:dyDescent="0.25">
      <c r="A79" s="166" t="s">
        <v>21</v>
      </c>
      <c r="B79" s="167" t="s">
        <v>22</v>
      </c>
      <c r="C79" s="170" t="s">
        <v>115</v>
      </c>
      <c r="D79" s="163" t="s">
        <v>23</v>
      </c>
      <c r="E79" s="296">
        <v>942280</v>
      </c>
      <c r="F79" s="296">
        <v>942280</v>
      </c>
      <c r="G79" s="296">
        <v>542600</v>
      </c>
      <c r="H79" s="296">
        <v>140320</v>
      </c>
      <c r="I79" s="296">
        <v>0</v>
      </c>
      <c r="J79" s="296">
        <v>117000</v>
      </c>
      <c r="K79" s="306">
        <v>95000</v>
      </c>
      <c r="L79" s="296">
        <v>22000</v>
      </c>
      <c r="M79" s="296">
        <v>5000</v>
      </c>
      <c r="N79" s="296">
        <v>2700</v>
      </c>
      <c r="O79" s="307">
        <v>95000</v>
      </c>
      <c r="P79" s="298">
        <f t="shared" si="76"/>
        <v>0</v>
      </c>
      <c r="Q79" s="304"/>
      <c r="R79" s="304"/>
      <c r="S79" s="304"/>
      <c r="T79" s="304"/>
      <c r="U79" s="299">
        <f t="shared" si="77"/>
        <v>0</v>
      </c>
      <c r="V79" s="304"/>
      <c r="W79" s="304"/>
      <c r="X79" s="304"/>
      <c r="Y79" s="304"/>
      <c r="Z79" s="305"/>
      <c r="AA79" s="301">
        <f t="shared" si="78"/>
        <v>942280</v>
      </c>
      <c r="AB79" s="296">
        <f t="shared" si="79"/>
        <v>942280</v>
      </c>
      <c r="AC79" s="296">
        <f t="shared" si="80"/>
        <v>542600</v>
      </c>
      <c r="AD79" s="296">
        <f t="shared" si="81"/>
        <v>140320</v>
      </c>
      <c r="AE79" s="296">
        <f t="shared" si="82"/>
        <v>0</v>
      </c>
      <c r="AF79" s="296">
        <f t="shared" si="83"/>
        <v>117000</v>
      </c>
      <c r="AG79" s="296">
        <f t="shared" si="84"/>
        <v>95000</v>
      </c>
      <c r="AH79" s="296">
        <f t="shared" si="85"/>
        <v>22000</v>
      </c>
      <c r="AI79" s="296">
        <f t="shared" si="86"/>
        <v>5000</v>
      </c>
      <c r="AJ79" s="296">
        <f t="shared" si="87"/>
        <v>2700</v>
      </c>
      <c r="AK79" s="302">
        <f t="shared" si="88"/>
        <v>95000</v>
      </c>
      <c r="AL79" s="303">
        <f t="shared" si="89"/>
        <v>1059280</v>
      </c>
    </row>
    <row r="80" spans="1:38" s="66" customFormat="1" x14ac:dyDescent="0.25">
      <c r="A80" s="166" t="s">
        <v>24</v>
      </c>
      <c r="B80" s="167" t="s">
        <v>25</v>
      </c>
      <c r="C80" s="170" t="s">
        <v>116</v>
      </c>
      <c r="D80" s="163" t="s">
        <v>26</v>
      </c>
      <c r="E80" s="296">
        <v>2389900</v>
      </c>
      <c r="F80" s="296">
        <v>2389900</v>
      </c>
      <c r="G80" s="296">
        <v>1462250</v>
      </c>
      <c r="H80" s="296">
        <v>268550</v>
      </c>
      <c r="I80" s="296">
        <v>0</v>
      </c>
      <c r="J80" s="296">
        <v>288800</v>
      </c>
      <c r="K80" s="306">
        <v>252800</v>
      </c>
      <c r="L80" s="296">
        <v>36000</v>
      </c>
      <c r="M80" s="296">
        <v>6000</v>
      </c>
      <c r="N80" s="296">
        <v>7600</v>
      </c>
      <c r="O80" s="307">
        <v>252800</v>
      </c>
      <c r="P80" s="298">
        <f t="shared" si="76"/>
        <v>0</v>
      </c>
      <c r="Q80" s="304"/>
      <c r="R80" s="304"/>
      <c r="S80" s="304"/>
      <c r="T80" s="304"/>
      <c r="U80" s="299">
        <f t="shared" si="77"/>
        <v>0</v>
      </c>
      <c r="V80" s="304"/>
      <c r="W80" s="304"/>
      <c r="X80" s="304"/>
      <c r="Y80" s="304"/>
      <c r="Z80" s="305"/>
      <c r="AA80" s="301">
        <f t="shared" si="78"/>
        <v>2389900</v>
      </c>
      <c r="AB80" s="296">
        <f t="shared" si="79"/>
        <v>2389900</v>
      </c>
      <c r="AC80" s="296">
        <f t="shared" si="80"/>
        <v>1462250</v>
      </c>
      <c r="AD80" s="296">
        <f t="shared" si="81"/>
        <v>268550</v>
      </c>
      <c r="AE80" s="296">
        <f t="shared" si="82"/>
        <v>0</v>
      </c>
      <c r="AF80" s="296">
        <f t="shared" si="83"/>
        <v>288800</v>
      </c>
      <c r="AG80" s="296">
        <f t="shared" si="84"/>
        <v>252800</v>
      </c>
      <c r="AH80" s="296">
        <f t="shared" si="85"/>
        <v>36000</v>
      </c>
      <c r="AI80" s="296">
        <f t="shared" si="86"/>
        <v>6000</v>
      </c>
      <c r="AJ80" s="296">
        <f t="shared" si="87"/>
        <v>7600</v>
      </c>
      <c r="AK80" s="302">
        <f t="shared" si="88"/>
        <v>252800</v>
      </c>
      <c r="AL80" s="303">
        <f t="shared" si="89"/>
        <v>2678700</v>
      </c>
    </row>
    <row r="81" spans="1:38" s="66" customFormat="1" x14ac:dyDescent="0.25">
      <c r="A81" s="199" t="s">
        <v>27</v>
      </c>
      <c r="B81" s="200" t="s">
        <v>28</v>
      </c>
      <c r="C81" s="201" t="s">
        <v>104</v>
      </c>
      <c r="D81" s="202" t="s">
        <v>373</v>
      </c>
      <c r="E81" s="296">
        <v>5111100</v>
      </c>
      <c r="F81" s="296">
        <v>5111100</v>
      </c>
      <c r="G81" s="296">
        <v>3749700</v>
      </c>
      <c r="H81" s="296">
        <v>305500</v>
      </c>
      <c r="I81" s="296">
        <v>0</v>
      </c>
      <c r="J81" s="296">
        <v>359000</v>
      </c>
      <c r="K81" s="296">
        <v>0</v>
      </c>
      <c r="L81" s="296">
        <v>359000</v>
      </c>
      <c r="M81" s="296">
        <v>251000</v>
      </c>
      <c r="N81" s="296">
        <v>7000</v>
      </c>
      <c r="O81" s="297">
        <v>0</v>
      </c>
      <c r="P81" s="298">
        <f t="shared" si="76"/>
        <v>0</v>
      </c>
      <c r="Q81" s="304"/>
      <c r="R81" s="304"/>
      <c r="S81" s="304"/>
      <c r="T81" s="304"/>
      <c r="U81" s="299">
        <f t="shared" si="77"/>
        <v>0</v>
      </c>
      <c r="V81" s="343"/>
      <c r="W81" s="343"/>
      <c r="X81" s="343"/>
      <c r="Y81" s="343"/>
      <c r="Z81" s="344"/>
      <c r="AA81" s="301">
        <f t="shared" si="78"/>
        <v>5111100</v>
      </c>
      <c r="AB81" s="296">
        <f t="shared" si="79"/>
        <v>5111100</v>
      </c>
      <c r="AC81" s="296">
        <f t="shared" si="80"/>
        <v>3749700</v>
      </c>
      <c r="AD81" s="296">
        <f t="shared" si="81"/>
        <v>305500</v>
      </c>
      <c r="AE81" s="296">
        <f t="shared" si="82"/>
        <v>0</v>
      </c>
      <c r="AF81" s="296">
        <f t="shared" si="83"/>
        <v>359000</v>
      </c>
      <c r="AG81" s="296">
        <f t="shared" si="84"/>
        <v>0</v>
      </c>
      <c r="AH81" s="296">
        <f t="shared" si="85"/>
        <v>359000</v>
      </c>
      <c r="AI81" s="296">
        <f t="shared" si="86"/>
        <v>251000</v>
      </c>
      <c r="AJ81" s="296">
        <f t="shared" si="87"/>
        <v>7000</v>
      </c>
      <c r="AK81" s="302">
        <f t="shared" si="88"/>
        <v>0</v>
      </c>
      <c r="AL81" s="303">
        <f t="shared" si="89"/>
        <v>5470100</v>
      </c>
    </row>
    <row r="82" spans="1:38" s="66" customFormat="1" x14ac:dyDescent="0.25">
      <c r="A82" s="203">
        <v>1014081</v>
      </c>
      <c r="B82" s="184">
        <v>4081</v>
      </c>
      <c r="C82" s="204" t="s">
        <v>117</v>
      </c>
      <c r="D82" s="165" t="s">
        <v>233</v>
      </c>
      <c r="E82" s="296">
        <v>367300</v>
      </c>
      <c r="F82" s="296">
        <v>367300</v>
      </c>
      <c r="G82" s="296">
        <v>286350</v>
      </c>
      <c r="H82" s="296">
        <v>1880</v>
      </c>
      <c r="I82" s="296">
        <v>0</v>
      </c>
      <c r="J82" s="296">
        <v>0</v>
      </c>
      <c r="K82" s="296">
        <v>0</v>
      </c>
      <c r="L82" s="296">
        <v>0</v>
      </c>
      <c r="M82" s="296">
        <v>0</v>
      </c>
      <c r="N82" s="296">
        <v>0</v>
      </c>
      <c r="O82" s="297">
        <v>0</v>
      </c>
      <c r="P82" s="298">
        <f t="shared" si="76"/>
        <v>0</v>
      </c>
      <c r="Q82" s="304"/>
      <c r="R82" s="304"/>
      <c r="S82" s="304"/>
      <c r="T82" s="304"/>
      <c r="U82" s="299">
        <f t="shared" si="77"/>
        <v>0</v>
      </c>
      <c r="V82" s="310"/>
      <c r="W82" s="310"/>
      <c r="X82" s="310"/>
      <c r="Y82" s="310"/>
      <c r="Z82" s="311"/>
      <c r="AA82" s="301">
        <f t="shared" si="78"/>
        <v>367300</v>
      </c>
      <c r="AB82" s="296">
        <f t="shared" si="79"/>
        <v>367300</v>
      </c>
      <c r="AC82" s="296">
        <f t="shared" si="80"/>
        <v>286350</v>
      </c>
      <c r="AD82" s="296">
        <f t="shared" si="81"/>
        <v>1880</v>
      </c>
      <c r="AE82" s="296">
        <f t="shared" si="82"/>
        <v>0</v>
      </c>
      <c r="AF82" s="296">
        <f t="shared" si="83"/>
        <v>0</v>
      </c>
      <c r="AG82" s="296">
        <f t="shared" si="84"/>
        <v>0</v>
      </c>
      <c r="AH82" s="296">
        <f t="shared" si="85"/>
        <v>0</v>
      </c>
      <c r="AI82" s="296">
        <f t="shared" si="86"/>
        <v>0</v>
      </c>
      <c r="AJ82" s="296">
        <f t="shared" si="87"/>
        <v>0</v>
      </c>
      <c r="AK82" s="302">
        <f t="shared" si="88"/>
        <v>0</v>
      </c>
      <c r="AL82" s="303">
        <f t="shared" si="89"/>
        <v>367300</v>
      </c>
    </row>
    <row r="83" spans="1:38" s="66" customFormat="1" ht="13.8" thickBot="1" x14ac:dyDescent="0.3">
      <c r="A83" s="205">
        <v>1014082</v>
      </c>
      <c r="B83" s="206">
        <v>4082</v>
      </c>
      <c r="C83" s="207" t="s">
        <v>117</v>
      </c>
      <c r="D83" s="187" t="s">
        <v>234</v>
      </c>
      <c r="E83" s="312">
        <v>70000</v>
      </c>
      <c r="F83" s="312">
        <v>70000</v>
      </c>
      <c r="G83" s="312">
        <v>0</v>
      </c>
      <c r="H83" s="312">
        <v>0</v>
      </c>
      <c r="I83" s="312">
        <v>0</v>
      </c>
      <c r="J83" s="312">
        <v>0</v>
      </c>
      <c r="K83" s="312">
        <v>0</v>
      </c>
      <c r="L83" s="312">
        <v>0</v>
      </c>
      <c r="M83" s="312">
        <v>0</v>
      </c>
      <c r="N83" s="312">
        <v>0</v>
      </c>
      <c r="O83" s="313">
        <v>0</v>
      </c>
      <c r="P83" s="314">
        <f t="shared" si="76"/>
        <v>0</v>
      </c>
      <c r="Q83" s="315"/>
      <c r="R83" s="315"/>
      <c r="S83" s="315"/>
      <c r="T83" s="315"/>
      <c r="U83" s="316">
        <f t="shared" si="77"/>
        <v>0</v>
      </c>
      <c r="V83" s="345"/>
      <c r="W83" s="345"/>
      <c r="X83" s="345"/>
      <c r="Y83" s="345"/>
      <c r="Z83" s="346"/>
      <c r="AA83" s="317">
        <f t="shared" si="78"/>
        <v>70000</v>
      </c>
      <c r="AB83" s="312">
        <f t="shared" si="79"/>
        <v>70000</v>
      </c>
      <c r="AC83" s="312">
        <f t="shared" si="80"/>
        <v>0</v>
      </c>
      <c r="AD83" s="312">
        <f t="shared" si="81"/>
        <v>0</v>
      </c>
      <c r="AE83" s="312">
        <f t="shared" si="82"/>
        <v>0</v>
      </c>
      <c r="AF83" s="312">
        <f t="shared" si="83"/>
        <v>0</v>
      </c>
      <c r="AG83" s="312">
        <f t="shared" si="84"/>
        <v>0</v>
      </c>
      <c r="AH83" s="312">
        <f t="shared" si="85"/>
        <v>0</v>
      </c>
      <c r="AI83" s="312">
        <f t="shared" si="86"/>
        <v>0</v>
      </c>
      <c r="AJ83" s="312">
        <f t="shared" si="87"/>
        <v>0</v>
      </c>
      <c r="AK83" s="318">
        <f t="shared" si="88"/>
        <v>0</v>
      </c>
      <c r="AL83" s="319">
        <f t="shared" si="89"/>
        <v>70000</v>
      </c>
    </row>
    <row r="84" spans="1:38" s="93" customFormat="1" x14ac:dyDescent="0.25">
      <c r="A84" s="46" t="s">
        <v>131</v>
      </c>
      <c r="B84" s="47"/>
      <c r="C84" s="47"/>
      <c r="D84" s="38" t="s">
        <v>132</v>
      </c>
      <c r="E84" s="323">
        <v>1523929</v>
      </c>
      <c r="F84" s="323">
        <v>1523929</v>
      </c>
      <c r="G84" s="323">
        <v>733105</v>
      </c>
      <c r="H84" s="323">
        <v>80540</v>
      </c>
      <c r="I84" s="323">
        <v>0</v>
      </c>
      <c r="J84" s="323">
        <v>201299</v>
      </c>
      <c r="K84" s="323">
        <v>173299</v>
      </c>
      <c r="L84" s="323">
        <v>28000</v>
      </c>
      <c r="M84" s="323">
        <v>0</v>
      </c>
      <c r="N84" s="323">
        <v>0</v>
      </c>
      <c r="O84" s="324">
        <v>173299</v>
      </c>
      <c r="P84" s="325">
        <f t="shared" ref="P84:AL84" si="90">SUM(P85)</f>
        <v>12140</v>
      </c>
      <c r="Q84" s="323">
        <f t="shared" si="90"/>
        <v>12140</v>
      </c>
      <c r="R84" s="323">
        <f t="shared" si="90"/>
        <v>-1530</v>
      </c>
      <c r="S84" s="323">
        <f t="shared" si="90"/>
        <v>0</v>
      </c>
      <c r="T84" s="323">
        <f t="shared" si="90"/>
        <v>0</v>
      </c>
      <c r="U84" s="323">
        <f t="shared" si="90"/>
        <v>-12140</v>
      </c>
      <c r="V84" s="323">
        <f t="shared" si="90"/>
        <v>-12140</v>
      </c>
      <c r="W84" s="323">
        <f t="shared" si="90"/>
        <v>0</v>
      </c>
      <c r="X84" s="323">
        <f t="shared" si="90"/>
        <v>0</v>
      </c>
      <c r="Y84" s="323">
        <f t="shared" si="90"/>
        <v>0</v>
      </c>
      <c r="Z84" s="326">
        <f t="shared" si="90"/>
        <v>-12140</v>
      </c>
      <c r="AA84" s="327">
        <f t="shared" si="90"/>
        <v>1536069</v>
      </c>
      <c r="AB84" s="323">
        <f t="shared" si="90"/>
        <v>1536069</v>
      </c>
      <c r="AC84" s="323">
        <f t="shared" si="90"/>
        <v>731575</v>
      </c>
      <c r="AD84" s="323">
        <f t="shared" si="90"/>
        <v>80540</v>
      </c>
      <c r="AE84" s="323">
        <f t="shared" si="90"/>
        <v>0</v>
      </c>
      <c r="AF84" s="323">
        <f t="shared" si="90"/>
        <v>189159</v>
      </c>
      <c r="AG84" s="323">
        <f t="shared" si="90"/>
        <v>161159</v>
      </c>
      <c r="AH84" s="323">
        <f t="shared" si="90"/>
        <v>28000</v>
      </c>
      <c r="AI84" s="323">
        <f t="shared" si="90"/>
        <v>0</v>
      </c>
      <c r="AJ84" s="323">
        <f t="shared" si="90"/>
        <v>0</v>
      </c>
      <c r="AK84" s="326">
        <f t="shared" si="90"/>
        <v>161159</v>
      </c>
      <c r="AL84" s="328">
        <f t="shared" si="90"/>
        <v>1725228</v>
      </c>
    </row>
    <row r="85" spans="1:38" s="93" customFormat="1" x14ac:dyDescent="0.25">
      <c r="A85" s="42" t="s">
        <v>134</v>
      </c>
      <c r="B85" s="43"/>
      <c r="C85" s="43"/>
      <c r="D85" s="41" t="s">
        <v>133</v>
      </c>
      <c r="E85" s="329">
        <v>1523929</v>
      </c>
      <c r="F85" s="329">
        <v>1523929</v>
      </c>
      <c r="G85" s="329">
        <v>733105</v>
      </c>
      <c r="H85" s="329">
        <v>80540</v>
      </c>
      <c r="I85" s="329">
        <v>0</v>
      </c>
      <c r="J85" s="329">
        <v>201299</v>
      </c>
      <c r="K85" s="329">
        <v>173299</v>
      </c>
      <c r="L85" s="329">
        <v>28000</v>
      </c>
      <c r="M85" s="329">
        <v>0</v>
      </c>
      <c r="N85" s="329">
        <v>0</v>
      </c>
      <c r="O85" s="330">
        <v>173299</v>
      </c>
      <c r="P85" s="331">
        <f t="shared" ref="P85:AL85" si="91">SUM(P86:P91)</f>
        <v>12140</v>
      </c>
      <c r="Q85" s="329">
        <f t="shared" si="91"/>
        <v>12140</v>
      </c>
      <c r="R85" s="329">
        <f t="shared" si="91"/>
        <v>-1530</v>
      </c>
      <c r="S85" s="329">
        <f t="shared" si="91"/>
        <v>0</v>
      </c>
      <c r="T85" s="329">
        <f t="shared" si="91"/>
        <v>0</v>
      </c>
      <c r="U85" s="329">
        <f t="shared" si="91"/>
        <v>-12140</v>
      </c>
      <c r="V85" s="329">
        <f t="shared" si="91"/>
        <v>-12140</v>
      </c>
      <c r="W85" s="329">
        <f t="shared" si="91"/>
        <v>0</v>
      </c>
      <c r="X85" s="329">
        <f t="shared" si="91"/>
        <v>0</v>
      </c>
      <c r="Y85" s="329">
        <f t="shared" si="91"/>
        <v>0</v>
      </c>
      <c r="Z85" s="332">
        <f t="shared" si="91"/>
        <v>-12140</v>
      </c>
      <c r="AA85" s="333">
        <f t="shared" si="91"/>
        <v>1536069</v>
      </c>
      <c r="AB85" s="329">
        <f t="shared" si="91"/>
        <v>1536069</v>
      </c>
      <c r="AC85" s="329">
        <f t="shared" si="91"/>
        <v>731575</v>
      </c>
      <c r="AD85" s="329">
        <f t="shared" si="91"/>
        <v>80540</v>
      </c>
      <c r="AE85" s="329">
        <f t="shared" si="91"/>
        <v>0</v>
      </c>
      <c r="AF85" s="329">
        <f t="shared" si="91"/>
        <v>189159</v>
      </c>
      <c r="AG85" s="329">
        <f t="shared" si="91"/>
        <v>161159</v>
      </c>
      <c r="AH85" s="329">
        <f t="shared" si="91"/>
        <v>28000</v>
      </c>
      <c r="AI85" s="329">
        <f t="shared" si="91"/>
        <v>0</v>
      </c>
      <c r="AJ85" s="329">
        <f t="shared" si="91"/>
        <v>0</v>
      </c>
      <c r="AK85" s="332">
        <f t="shared" si="91"/>
        <v>161159</v>
      </c>
      <c r="AL85" s="334">
        <f t="shared" si="91"/>
        <v>1725228</v>
      </c>
    </row>
    <row r="86" spans="1:38" s="66" customFormat="1" ht="26.4" x14ac:dyDescent="0.25">
      <c r="A86" s="139" t="s">
        <v>30</v>
      </c>
      <c r="B86" s="141" t="s">
        <v>177</v>
      </c>
      <c r="C86" s="138" t="s">
        <v>87</v>
      </c>
      <c r="D86" s="180" t="s">
        <v>178</v>
      </c>
      <c r="E86" s="296">
        <v>603318</v>
      </c>
      <c r="F86" s="296">
        <v>603318</v>
      </c>
      <c r="G86" s="296">
        <v>446405</v>
      </c>
      <c r="H86" s="296">
        <v>20740</v>
      </c>
      <c r="I86" s="296">
        <v>0</v>
      </c>
      <c r="J86" s="296">
        <v>0</v>
      </c>
      <c r="K86" s="296">
        <v>0</v>
      </c>
      <c r="L86" s="296">
        <v>0</v>
      </c>
      <c r="M86" s="296">
        <v>0</v>
      </c>
      <c r="N86" s="296">
        <v>0</v>
      </c>
      <c r="O86" s="297">
        <v>0</v>
      </c>
      <c r="P86" s="298">
        <f t="shared" ref="P86:P91" si="92">SUM(Q86)</f>
        <v>0</v>
      </c>
      <c r="Q86" s="304"/>
      <c r="R86" s="304"/>
      <c r="S86" s="304"/>
      <c r="T86" s="304"/>
      <c r="U86" s="299">
        <f t="shared" ref="U86:U91" si="93">SUM(W86+Z86)</f>
        <v>0</v>
      </c>
      <c r="V86" s="299"/>
      <c r="W86" s="299"/>
      <c r="X86" s="299"/>
      <c r="Y86" s="299"/>
      <c r="Z86" s="300"/>
      <c r="AA86" s="301">
        <f t="shared" ref="AA86:AA91" si="94">SUM(E86+P86)</f>
        <v>603318</v>
      </c>
      <c r="AB86" s="296">
        <f t="shared" ref="AB86:AB91" si="95">SUM(F86+Q86)</f>
        <v>603318</v>
      </c>
      <c r="AC86" s="296">
        <f t="shared" ref="AC86:AC91" si="96">SUM(G86+R86)</f>
        <v>446405</v>
      </c>
      <c r="AD86" s="296">
        <f t="shared" ref="AD86:AD91" si="97">SUM(H86+S86)</f>
        <v>20740</v>
      </c>
      <c r="AE86" s="296">
        <f t="shared" ref="AE86:AE91" si="98">SUM(I86+T86)</f>
        <v>0</v>
      </c>
      <c r="AF86" s="296">
        <f t="shared" ref="AF86:AF91" si="99">SUM(J86+U86)</f>
        <v>0</v>
      </c>
      <c r="AG86" s="296">
        <f t="shared" ref="AG86:AG91" si="100">SUM(K86+V86)</f>
        <v>0</v>
      </c>
      <c r="AH86" s="296">
        <f t="shared" ref="AH86:AH91" si="101">SUM(L86+W86)</f>
        <v>0</v>
      </c>
      <c r="AI86" s="296">
        <f t="shared" ref="AI86:AI91" si="102">SUM(M86+X86)</f>
        <v>0</v>
      </c>
      <c r="AJ86" s="296">
        <f t="shared" ref="AJ86:AJ91" si="103">SUM(N86+Y86)</f>
        <v>0</v>
      </c>
      <c r="AK86" s="302">
        <f t="shared" ref="AK86:AK91" si="104">SUM(O86+Z86)</f>
        <v>0</v>
      </c>
      <c r="AL86" s="303">
        <f t="shared" ref="AL86:AL91" si="105">SUM(AA86+AF86)</f>
        <v>603318</v>
      </c>
    </row>
    <row r="87" spans="1:38" s="66" customFormat="1" ht="26.4" x14ac:dyDescent="0.25">
      <c r="A87" s="166" t="s">
        <v>31</v>
      </c>
      <c r="B87" s="167" t="s">
        <v>152</v>
      </c>
      <c r="C87" s="170" t="s">
        <v>99</v>
      </c>
      <c r="D87" s="168" t="s">
        <v>162</v>
      </c>
      <c r="E87" s="296">
        <v>34000</v>
      </c>
      <c r="F87" s="296">
        <v>34000</v>
      </c>
      <c r="G87" s="296">
        <v>0</v>
      </c>
      <c r="H87" s="296">
        <v>0</v>
      </c>
      <c r="I87" s="296">
        <v>0</v>
      </c>
      <c r="J87" s="296">
        <v>0</v>
      </c>
      <c r="K87" s="296">
        <v>0</v>
      </c>
      <c r="L87" s="296">
        <v>0</v>
      </c>
      <c r="M87" s="296">
        <v>0</v>
      </c>
      <c r="N87" s="296">
        <v>0</v>
      </c>
      <c r="O87" s="297">
        <v>0</v>
      </c>
      <c r="P87" s="298">
        <f t="shared" si="92"/>
        <v>0</v>
      </c>
      <c r="Q87" s="304"/>
      <c r="R87" s="304"/>
      <c r="S87" s="304"/>
      <c r="T87" s="304"/>
      <c r="U87" s="299">
        <f t="shared" si="93"/>
        <v>0</v>
      </c>
      <c r="V87" s="304"/>
      <c r="W87" s="304"/>
      <c r="X87" s="304"/>
      <c r="Y87" s="304"/>
      <c r="Z87" s="305"/>
      <c r="AA87" s="301">
        <f t="shared" si="94"/>
        <v>34000</v>
      </c>
      <c r="AB87" s="296">
        <f t="shared" si="95"/>
        <v>34000</v>
      </c>
      <c r="AC87" s="296">
        <f t="shared" si="96"/>
        <v>0</v>
      </c>
      <c r="AD87" s="296">
        <f t="shared" si="97"/>
        <v>0</v>
      </c>
      <c r="AE87" s="296">
        <f t="shared" si="98"/>
        <v>0</v>
      </c>
      <c r="AF87" s="296">
        <f t="shared" si="99"/>
        <v>0</v>
      </c>
      <c r="AG87" s="296">
        <f t="shared" si="100"/>
        <v>0</v>
      </c>
      <c r="AH87" s="296">
        <f t="shared" si="101"/>
        <v>0</v>
      </c>
      <c r="AI87" s="296">
        <f t="shared" si="102"/>
        <v>0</v>
      </c>
      <c r="AJ87" s="296">
        <f t="shared" si="103"/>
        <v>0</v>
      </c>
      <c r="AK87" s="302">
        <f t="shared" si="104"/>
        <v>0</v>
      </c>
      <c r="AL87" s="303">
        <f t="shared" si="105"/>
        <v>34000</v>
      </c>
    </row>
    <row r="88" spans="1:38" s="66" customFormat="1" ht="27.6" hidden="1" customHeight="1" x14ac:dyDescent="0.25">
      <c r="A88" s="166" t="s">
        <v>135</v>
      </c>
      <c r="B88" s="167" t="s">
        <v>136</v>
      </c>
      <c r="C88" s="170" t="s">
        <v>99</v>
      </c>
      <c r="D88" s="181" t="s">
        <v>130</v>
      </c>
      <c r="E88" s="296">
        <v>0</v>
      </c>
      <c r="F88" s="296">
        <v>0</v>
      </c>
      <c r="G88" s="296">
        <v>0</v>
      </c>
      <c r="H88" s="296">
        <v>0</v>
      </c>
      <c r="I88" s="296">
        <v>0</v>
      </c>
      <c r="J88" s="296">
        <v>0</v>
      </c>
      <c r="K88" s="296">
        <v>0</v>
      </c>
      <c r="L88" s="296">
        <v>0</v>
      </c>
      <c r="M88" s="296">
        <v>0</v>
      </c>
      <c r="N88" s="296">
        <v>0</v>
      </c>
      <c r="O88" s="297">
        <v>0</v>
      </c>
      <c r="P88" s="298">
        <f t="shared" si="92"/>
        <v>0</v>
      </c>
      <c r="Q88" s="304"/>
      <c r="R88" s="304"/>
      <c r="S88" s="304"/>
      <c r="T88" s="304"/>
      <c r="U88" s="299">
        <f t="shared" si="93"/>
        <v>0</v>
      </c>
      <c r="V88" s="308"/>
      <c r="W88" s="308"/>
      <c r="X88" s="308"/>
      <c r="Y88" s="308"/>
      <c r="Z88" s="309"/>
      <c r="AA88" s="301">
        <f t="shared" si="94"/>
        <v>0</v>
      </c>
      <c r="AB88" s="296">
        <f t="shared" si="95"/>
        <v>0</v>
      </c>
      <c r="AC88" s="296">
        <f t="shared" si="96"/>
        <v>0</v>
      </c>
      <c r="AD88" s="296">
        <f t="shared" si="97"/>
        <v>0</v>
      </c>
      <c r="AE88" s="296">
        <f t="shared" si="98"/>
        <v>0</v>
      </c>
      <c r="AF88" s="296">
        <f t="shared" si="99"/>
        <v>0</v>
      </c>
      <c r="AG88" s="296">
        <f t="shared" si="100"/>
        <v>0</v>
      </c>
      <c r="AH88" s="296">
        <f t="shared" si="101"/>
        <v>0</v>
      </c>
      <c r="AI88" s="296">
        <f t="shared" si="102"/>
        <v>0</v>
      </c>
      <c r="AJ88" s="296">
        <f t="shared" si="103"/>
        <v>0</v>
      </c>
      <c r="AK88" s="302">
        <f t="shared" si="104"/>
        <v>0</v>
      </c>
      <c r="AL88" s="303">
        <f t="shared" si="105"/>
        <v>0</v>
      </c>
    </row>
    <row r="89" spans="1:38" s="66" customFormat="1" hidden="1" x14ac:dyDescent="0.25">
      <c r="A89" s="139" t="s">
        <v>327</v>
      </c>
      <c r="B89" s="141" t="s">
        <v>16</v>
      </c>
      <c r="C89" s="138" t="s">
        <v>195</v>
      </c>
      <c r="D89" s="142" t="s">
        <v>194</v>
      </c>
      <c r="E89" s="296">
        <v>0</v>
      </c>
      <c r="F89" s="296">
        <v>0</v>
      </c>
      <c r="G89" s="296">
        <v>0</v>
      </c>
      <c r="H89" s="296">
        <v>0</v>
      </c>
      <c r="I89" s="296">
        <v>0</v>
      </c>
      <c r="J89" s="296">
        <v>0</v>
      </c>
      <c r="K89" s="296">
        <v>0</v>
      </c>
      <c r="L89" s="296">
        <v>0</v>
      </c>
      <c r="M89" s="296">
        <v>0</v>
      </c>
      <c r="N89" s="296">
        <v>0</v>
      </c>
      <c r="O89" s="297">
        <v>0</v>
      </c>
      <c r="P89" s="298">
        <f t="shared" si="92"/>
        <v>0</v>
      </c>
      <c r="Q89" s="304"/>
      <c r="R89" s="304"/>
      <c r="S89" s="304"/>
      <c r="T89" s="304"/>
      <c r="U89" s="299">
        <f t="shared" si="93"/>
        <v>0</v>
      </c>
      <c r="V89" s="347"/>
      <c r="W89" s="347"/>
      <c r="X89" s="347"/>
      <c r="Y89" s="347"/>
      <c r="Z89" s="348"/>
      <c r="AA89" s="301">
        <f t="shared" si="94"/>
        <v>0</v>
      </c>
      <c r="AB89" s="296">
        <f t="shared" si="95"/>
        <v>0</v>
      </c>
      <c r="AC89" s="296">
        <f t="shared" si="96"/>
        <v>0</v>
      </c>
      <c r="AD89" s="296">
        <f t="shared" si="97"/>
        <v>0</v>
      </c>
      <c r="AE89" s="296">
        <f t="shared" si="98"/>
        <v>0</v>
      </c>
      <c r="AF89" s="296">
        <f t="shared" si="99"/>
        <v>0</v>
      </c>
      <c r="AG89" s="296">
        <f t="shared" si="100"/>
        <v>0</v>
      </c>
      <c r="AH89" s="296">
        <f t="shared" si="101"/>
        <v>0</v>
      </c>
      <c r="AI89" s="296">
        <f t="shared" si="102"/>
        <v>0</v>
      </c>
      <c r="AJ89" s="296">
        <f t="shared" si="103"/>
        <v>0</v>
      </c>
      <c r="AK89" s="302">
        <f t="shared" si="104"/>
        <v>0</v>
      </c>
      <c r="AL89" s="303">
        <f t="shared" si="105"/>
        <v>0</v>
      </c>
    </row>
    <row r="90" spans="1:38" s="66" customFormat="1" x14ac:dyDescent="0.25">
      <c r="A90" s="238" t="s">
        <v>402</v>
      </c>
      <c r="B90" s="237">
        <v>7325</v>
      </c>
      <c r="C90" s="452" t="s">
        <v>405</v>
      </c>
      <c r="D90" s="216" t="s">
        <v>406</v>
      </c>
      <c r="E90" s="296">
        <v>0</v>
      </c>
      <c r="F90" s="296">
        <v>0</v>
      </c>
      <c r="G90" s="296">
        <v>0</v>
      </c>
      <c r="H90" s="296">
        <v>0</v>
      </c>
      <c r="I90" s="296">
        <v>0</v>
      </c>
      <c r="J90" s="296">
        <v>85860</v>
      </c>
      <c r="K90" s="296">
        <v>85860</v>
      </c>
      <c r="L90" s="296">
        <v>0</v>
      </c>
      <c r="M90" s="296">
        <v>0</v>
      </c>
      <c r="N90" s="296">
        <v>0</v>
      </c>
      <c r="O90" s="297">
        <v>85860</v>
      </c>
      <c r="P90" s="298">
        <f t="shared" si="92"/>
        <v>0</v>
      </c>
      <c r="Q90" s="304"/>
      <c r="R90" s="304"/>
      <c r="S90" s="304"/>
      <c r="T90" s="304"/>
      <c r="U90" s="299">
        <f t="shared" si="93"/>
        <v>0</v>
      </c>
      <c r="V90" s="335"/>
      <c r="W90" s="335"/>
      <c r="X90" s="335"/>
      <c r="Y90" s="335"/>
      <c r="Z90" s="336"/>
      <c r="AA90" s="301">
        <f t="shared" si="94"/>
        <v>0</v>
      </c>
      <c r="AB90" s="296">
        <f t="shared" si="95"/>
        <v>0</v>
      </c>
      <c r="AC90" s="296">
        <f t="shared" si="96"/>
        <v>0</v>
      </c>
      <c r="AD90" s="296">
        <f t="shared" si="97"/>
        <v>0</v>
      </c>
      <c r="AE90" s="296">
        <f t="shared" si="98"/>
        <v>0</v>
      </c>
      <c r="AF90" s="296">
        <f t="shared" si="99"/>
        <v>85860</v>
      </c>
      <c r="AG90" s="296">
        <f t="shared" si="100"/>
        <v>85860</v>
      </c>
      <c r="AH90" s="296">
        <f t="shared" si="101"/>
        <v>0</v>
      </c>
      <c r="AI90" s="296">
        <f t="shared" si="102"/>
        <v>0</v>
      </c>
      <c r="AJ90" s="296">
        <f t="shared" si="103"/>
        <v>0</v>
      </c>
      <c r="AK90" s="302">
        <f t="shared" si="104"/>
        <v>85860</v>
      </c>
      <c r="AL90" s="303">
        <f t="shared" si="105"/>
        <v>85860</v>
      </c>
    </row>
    <row r="91" spans="1:38" s="66" customFormat="1" ht="27" thickBot="1" x14ac:dyDescent="0.3">
      <c r="A91" s="191" t="s">
        <v>159</v>
      </c>
      <c r="B91" s="192" t="s">
        <v>160</v>
      </c>
      <c r="C91" s="198" t="s">
        <v>105</v>
      </c>
      <c r="D91" s="169" t="s">
        <v>161</v>
      </c>
      <c r="E91" s="312">
        <v>886611</v>
      </c>
      <c r="F91" s="312">
        <v>886611</v>
      </c>
      <c r="G91" s="312">
        <v>286700</v>
      </c>
      <c r="H91" s="312">
        <v>59800</v>
      </c>
      <c r="I91" s="312">
        <v>0</v>
      </c>
      <c r="J91" s="312">
        <v>115439</v>
      </c>
      <c r="K91" s="349">
        <v>87439</v>
      </c>
      <c r="L91" s="312">
        <v>28000</v>
      </c>
      <c r="M91" s="312">
        <v>0</v>
      </c>
      <c r="N91" s="312">
        <v>0</v>
      </c>
      <c r="O91" s="350">
        <v>87439</v>
      </c>
      <c r="P91" s="314">
        <f t="shared" si="92"/>
        <v>12140</v>
      </c>
      <c r="Q91" s="315">
        <v>12140</v>
      </c>
      <c r="R91" s="315">
        <v>-1530</v>
      </c>
      <c r="S91" s="315"/>
      <c r="T91" s="315"/>
      <c r="U91" s="316">
        <f t="shared" si="93"/>
        <v>-12140</v>
      </c>
      <c r="V91" s="351">
        <v>-12140</v>
      </c>
      <c r="W91" s="351"/>
      <c r="X91" s="351"/>
      <c r="Y91" s="351"/>
      <c r="Z91" s="352">
        <v>-12140</v>
      </c>
      <c r="AA91" s="317">
        <f t="shared" si="94"/>
        <v>898751</v>
      </c>
      <c r="AB91" s="312">
        <f t="shared" si="95"/>
        <v>898751</v>
      </c>
      <c r="AC91" s="312">
        <f t="shared" si="96"/>
        <v>285170</v>
      </c>
      <c r="AD91" s="312">
        <f t="shared" si="97"/>
        <v>59800</v>
      </c>
      <c r="AE91" s="312">
        <f t="shared" si="98"/>
        <v>0</v>
      </c>
      <c r="AF91" s="312">
        <f t="shared" si="99"/>
        <v>103299</v>
      </c>
      <c r="AG91" s="312">
        <f t="shared" si="100"/>
        <v>75299</v>
      </c>
      <c r="AH91" s="312">
        <f t="shared" si="101"/>
        <v>28000</v>
      </c>
      <c r="AI91" s="312">
        <f t="shared" si="102"/>
        <v>0</v>
      </c>
      <c r="AJ91" s="312">
        <f t="shared" si="103"/>
        <v>0</v>
      </c>
      <c r="AK91" s="318">
        <f t="shared" si="104"/>
        <v>75299</v>
      </c>
      <c r="AL91" s="319">
        <f t="shared" si="105"/>
        <v>1002050</v>
      </c>
    </row>
    <row r="92" spans="1:38" s="93" customFormat="1" x14ac:dyDescent="0.25">
      <c r="A92" s="46" t="s">
        <v>171</v>
      </c>
      <c r="B92" s="47"/>
      <c r="C92" s="47"/>
      <c r="D92" s="38" t="s">
        <v>69</v>
      </c>
      <c r="E92" s="323">
        <v>9633788</v>
      </c>
      <c r="F92" s="323">
        <v>9633788</v>
      </c>
      <c r="G92" s="323">
        <v>1215450</v>
      </c>
      <c r="H92" s="323">
        <v>2671060</v>
      </c>
      <c r="I92" s="323">
        <v>0</v>
      </c>
      <c r="J92" s="323">
        <v>3837032</v>
      </c>
      <c r="K92" s="323">
        <v>3536432</v>
      </c>
      <c r="L92" s="323">
        <v>145600</v>
      </c>
      <c r="M92" s="323">
        <v>0</v>
      </c>
      <c r="N92" s="323">
        <v>0</v>
      </c>
      <c r="O92" s="324">
        <v>3691432</v>
      </c>
      <c r="P92" s="353">
        <f t="shared" ref="P92:AL92" si="106">SUM(P93)</f>
        <v>0</v>
      </c>
      <c r="Q92" s="354">
        <f t="shared" si="106"/>
        <v>0</v>
      </c>
      <c r="R92" s="354">
        <f t="shared" si="106"/>
        <v>0</v>
      </c>
      <c r="S92" s="354">
        <f t="shared" si="106"/>
        <v>-25000</v>
      </c>
      <c r="T92" s="354">
        <f t="shared" si="106"/>
        <v>0</v>
      </c>
      <c r="U92" s="354">
        <f t="shared" si="106"/>
        <v>0</v>
      </c>
      <c r="V92" s="354">
        <f t="shared" si="106"/>
        <v>0</v>
      </c>
      <c r="W92" s="354">
        <f t="shared" si="106"/>
        <v>0</v>
      </c>
      <c r="X92" s="354">
        <f t="shared" si="106"/>
        <v>0</v>
      </c>
      <c r="Y92" s="354">
        <f t="shared" si="106"/>
        <v>0</v>
      </c>
      <c r="Z92" s="355">
        <f t="shared" si="106"/>
        <v>0</v>
      </c>
      <c r="AA92" s="327">
        <f t="shared" si="106"/>
        <v>9633788</v>
      </c>
      <c r="AB92" s="323">
        <f t="shared" si="106"/>
        <v>9633788</v>
      </c>
      <c r="AC92" s="323">
        <f t="shared" si="106"/>
        <v>1215450</v>
      </c>
      <c r="AD92" s="323">
        <f t="shared" si="106"/>
        <v>2646060</v>
      </c>
      <c r="AE92" s="323">
        <f t="shared" si="106"/>
        <v>0</v>
      </c>
      <c r="AF92" s="323">
        <f t="shared" si="106"/>
        <v>3837032</v>
      </c>
      <c r="AG92" s="323">
        <f t="shared" si="106"/>
        <v>3536432</v>
      </c>
      <c r="AH92" s="323">
        <f t="shared" si="106"/>
        <v>145600</v>
      </c>
      <c r="AI92" s="323">
        <f t="shared" si="106"/>
        <v>0</v>
      </c>
      <c r="AJ92" s="323">
        <f t="shared" si="106"/>
        <v>0</v>
      </c>
      <c r="AK92" s="326">
        <f t="shared" si="106"/>
        <v>3691432</v>
      </c>
      <c r="AL92" s="328">
        <f t="shared" si="106"/>
        <v>13470820</v>
      </c>
    </row>
    <row r="93" spans="1:38" s="93" customFormat="1" x14ac:dyDescent="0.25">
      <c r="A93" s="42" t="s">
        <v>172</v>
      </c>
      <c r="B93" s="43"/>
      <c r="C93" s="43"/>
      <c r="D93" s="41" t="s">
        <v>69</v>
      </c>
      <c r="E93" s="329">
        <v>9633788</v>
      </c>
      <c r="F93" s="329">
        <v>9633788</v>
      </c>
      <c r="G93" s="329">
        <v>1215450</v>
      </c>
      <c r="H93" s="329">
        <v>2671060</v>
      </c>
      <c r="I93" s="329">
        <v>0</v>
      </c>
      <c r="J93" s="329">
        <v>3837032</v>
      </c>
      <c r="K93" s="329">
        <v>3536432</v>
      </c>
      <c r="L93" s="329">
        <v>145600</v>
      </c>
      <c r="M93" s="329">
        <v>0</v>
      </c>
      <c r="N93" s="329">
        <v>0</v>
      </c>
      <c r="O93" s="330">
        <v>3691432</v>
      </c>
      <c r="P93" s="331">
        <f t="shared" ref="P93:AL93" si="107">SUM(P94:P114)</f>
        <v>0</v>
      </c>
      <c r="Q93" s="329">
        <f t="shared" si="107"/>
        <v>0</v>
      </c>
      <c r="R93" s="329">
        <f t="shared" si="107"/>
        <v>0</v>
      </c>
      <c r="S93" s="329">
        <f t="shared" si="107"/>
        <v>-25000</v>
      </c>
      <c r="T93" s="329">
        <f t="shared" si="107"/>
        <v>0</v>
      </c>
      <c r="U93" s="329">
        <f t="shared" si="107"/>
        <v>0</v>
      </c>
      <c r="V93" s="329">
        <f t="shared" si="107"/>
        <v>0</v>
      </c>
      <c r="W93" s="329">
        <f t="shared" si="107"/>
        <v>0</v>
      </c>
      <c r="X93" s="329">
        <f t="shared" si="107"/>
        <v>0</v>
      </c>
      <c r="Y93" s="329">
        <f t="shared" si="107"/>
        <v>0</v>
      </c>
      <c r="Z93" s="332">
        <f t="shared" si="107"/>
        <v>0</v>
      </c>
      <c r="AA93" s="333">
        <f t="shared" si="107"/>
        <v>9633788</v>
      </c>
      <c r="AB93" s="329">
        <f t="shared" si="107"/>
        <v>9633788</v>
      </c>
      <c r="AC93" s="329">
        <f t="shared" si="107"/>
        <v>1215450</v>
      </c>
      <c r="AD93" s="329">
        <f t="shared" si="107"/>
        <v>2646060</v>
      </c>
      <c r="AE93" s="329">
        <f t="shared" si="107"/>
        <v>0</v>
      </c>
      <c r="AF93" s="329">
        <f t="shared" si="107"/>
        <v>3837032</v>
      </c>
      <c r="AG93" s="329">
        <f t="shared" si="107"/>
        <v>3536432</v>
      </c>
      <c r="AH93" s="329">
        <f t="shared" si="107"/>
        <v>145600</v>
      </c>
      <c r="AI93" s="329">
        <f t="shared" si="107"/>
        <v>0</v>
      </c>
      <c r="AJ93" s="329">
        <f t="shared" si="107"/>
        <v>0</v>
      </c>
      <c r="AK93" s="332">
        <f t="shared" si="107"/>
        <v>3691432</v>
      </c>
      <c r="AL93" s="334">
        <f t="shared" si="107"/>
        <v>13470820</v>
      </c>
    </row>
    <row r="94" spans="1:38" s="66" customFormat="1" ht="26.4" x14ac:dyDescent="0.25">
      <c r="A94" s="179" t="s">
        <v>32</v>
      </c>
      <c r="B94" s="138" t="s">
        <v>177</v>
      </c>
      <c r="C94" s="138" t="s">
        <v>87</v>
      </c>
      <c r="D94" s="180" t="s">
        <v>178</v>
      </c>
      <c r="E94" s="296">
        <v>1634220</v>
      </c>
      <c r="F94" s="296">
        <v>1634220</v>
      </c>
      <c r="G94" s="296">
        <v>1215450</v>
      </c>
      <c r="H94" s="296">
        <v>78860</v>
      </c>
      <c r="I94" s="296">
        <v>0</v>
      </c>
      <c r="J94" s="296">
        <v>10000</v>
      </c>
      <c r="K94" s="296">
        <v>0</v>
      </c>
      <c r="L94" s="296">
        <v>10000</v>
      </c>
      <c r="M94" s="296">
        <v>0</v>
      </c>
      <c r="N94" s="296">
        <v>0</v>
      </c>
      <c r="O94" s="297">
        <v>0</v>
      </c>
      <c r="P94" s="298">
        <f t="shared" ref="P94:P114" si="108">SUM(Q94)</f>
        <v>0</v>
      </c>
      <c r="Q94" s="304"/>
      <c r="R94" s="304"/>
      <c r="S94" s="304"/>
      <c r="T94" s="304"/>
      <c r="U94" s="299">
        <f t="shared" ref="U94:U114" si="109">SUM(W94+Z94)</f>
        <v>0</v>
      </c>
      <c r="V94" s="299"/>
      <c r="W94" s="299"/>
      <c r="X94" s="299"/>
      <c r="Y94" s="299"/>
      <c r="Z94" s="300"/>
      <c r="AA94" s="301">
        <f t="shared" ref="AA94:AA114" si="110">SUM(E94+P94)</f>
        <v>1634220</v>
      </c>
      <c r="AB94" s="296">
        <f t="shared" ref="AB94:AB114" si="111">SUM(F94+Q94)</f>
        <v>1634220</v>
      </c>
      <c r="AC94" s="296">
        <f t="shared" ref="AC94:AC114" si="112">SUM(G94+R94)</f>
        <v>1215450</v>
      </c>
      <c r="AD94" s="296">
        <f t="shared" ref="AD94:AD114" si="113">SUM(H94+S94)</f>
        <v>78860</v>
      </c>
      <c r="AE94" s="296">
        <f t="shared" ref="AE94:AE114" si="114">SUM(I94+T94)</f>
        <v>0</v>
      </c>
      <c r="AF94" s="296">
        <f t="shared" ref="AF94:AF114" si="115">SUM(J94+U94)</f>
        <v>10000</v>
      </c>
      <c r="AG94" s="296">
        <f t="shared" ref="AG94:AG114" si="116">SUM(K94+V94)</f>
        <v>0</v>
      </c>
      <c r="AH94" s="296">
        <f t="shared" ref="AH94:AH114" si="117">SUM(L94+W94)</f>
        <v>10000</v>
      </c>
      <c r="AI94" s="296">
        <f t="shared" ref="AI94:AI114" si="118">SUM(M94+X94)</f>
        <v>0</v>
      </c>
      <c r="AJ94" s="296">
        <f t="shared" ref="AJ94:AJ114" si="119">SUM(N94+Y94)</f>
        <v>0</v>
      </c>
      <c r="AK94" s="302">
        <f t="shared" ref="AK94:AK114" si="120">SUM(O94+Z94)</f>
        <v>0</v>
      </c>
      <c r="AL94" s="303">
        <f t="shared" ref="AL94:AL114" si="121">SUM(AA94+AF94)</f>
        <v>1644220</v>
      </c>
    </row>
    <row r="95" spans="1:38" s="66" customFormat="1" x14ac:dyDescent="0.25">
      <c r="A95" s="139" t="s">
        <v>244</v>
      </c>
      <c r="B95" s="140" t="s">
        <v>118</v>
      </c>
      <c r="C95" s="138" t="s">
        <v>100</v>
      </c>
      <c r="D95" s="163" t="s">
        <v>239</v>
      </c>
      <c r="E95" s="296">
        <v>7000</v>
      </c>
      <c r="F95" s="296">
        <v>7000</v>
      </c>
      <c r="G95" s="296">
        <v>0</v>
      </c>
      <c r="H95" s="296">
        <v>0</v>
      </c>
      <c r="I95" s="296">
        <v>0</v>
      </c>
      <c r="J95" s="296">
        <v>0</v>
      </c>
      <c r="K95" s="296">
        <v>0</v>
      </c>
      <c r="L95" s="296">
        <v>0</v>
      </c>
      <c r="M95" s="296">
        <v>0</v>
      </c>
      <c r="N95" s="296">
        <v>0</v>
      </c>
      <c r="O95" s="297">
        <v>0</v>
      </c>
      <c r="P95" s="298">
        <f t="shared" si="108"/>
        <v>0</v>
      </c>
      <c r="Q95" s="304"/>
      <c r="R95" s="304"/>
      <c r="S95" s="304"/>
      <c r="T95" s="304"/>
      <c r="U95" s="299">
        <f t="shared" si="109"/>
        <v>0</v>
      </c>
      <c r="V95" s="304"/>
      <c r="W95" s="304"/>
      <c r="X95" s="304"/>
      <c r="Y95" s="304"/>
      <c r="Z95" s="305"/>
      <c r="AA95" s="301">
        <f t="shared" si="110"/>
        <v>7000</v>
      </c>
      <c r="AB95" s="296">
        <f t="shared" si="111"/>
        <v>7000</v>
      </c>
      <c r="AC95" s="296">
        <f t="shared" si="112"/>
        <v>0</v>
      </c>
      <c r="AD95" s="296">
        <f t="shared" si="113"/>
        <v>0</v>
      </c>
      <c r="AE95" s="296">
        <f t="shared" si="114"/>
        <v>0</v>
      </c>
      <c r="AF95" s="296">
        <f t="shared" si="115"/>
        <v>0</v>
      </c>
      <c r="AG95" s="296">
        <f t="shared" si="116"/>
        <v>0</v>
      </c>
      <c r="AH95" s="296">
        <f t="shared" si="117"/>
        <v>0</v>
      </c>
      <c r="AI95" s="296">
        <f t="shared" si="118"/>
        <v>0</v>
      </c>
      <c r="AJ95" s="296">
        <f t="shared" si="119"/>
        <v>0</v>
      </c>
      <c r="AK95" s="302">
        <f t="shared" si="120"/>
        <v>0</v>
      </c>
      <c r="AL95" s="303">
        <f t="shared" si="121"/>
        <v>7000</v>
      </c>
    </row>
    <row r="96" spans="1:38" s="66" customFormat="1" ht="13.2" hidden="1" customHeight="1" x14ac:dyDescent="0.25">
      <c r="A96" s="139" t="s">
        <v>220</v>
      </c>
      <c r="B96" s="140" t="s">
        <v>16</v>
      </c>
      <c r="C96" s="138" t="s">
        <v>195</v>
      </c>
      <c r="D96" s="163" t="s">
        <v>194</v>
      </c>
      <c r="E96" s="296">
        <v>0</v>
      </c>
      <c r="F96" s="296">
        <v>0</v>
      </c>
      <c r="G96" s="296">
        <v>0</v>
      </c>
      <c r="H96" s="296">
        <v>0</v>
      </c>
      <c r="I96" s="296">
        <v>0</v>
      </c>
      <c r="J96" s="296">
        <v>0</v>
      </c>
      <c r="K96" s="296">
        <v>0</v>
      </c>
      <c r="L96" s="296">
        <v>0</v>
      </c>
      <c r="M96" s="296">
        <v>0</v>
      </c>
      <c r="N96" s="296">
        <v>0</v>
      </c>
      <c r="O96" s="297">
        <v>0</v>
      </c>
      <c r="P96" s="298">
        <f t="shared" si="108"/>
        <v>0</v>
      </c>
      <c r="Q96" s="304"/>
      <c r="R96" s="304"/>
      <c r="S96" s="304"/>
      <c r="T96" s="304"/>
      <c r="U96" s="299">
        <f t="shared" si="109"/>
        <v>0</v>
      </c>
      <c r="V96" s="304"/>
      <c r="W96" s="304"/>
      <c r="X96" s="304"/>
      <c r="Y96" s="304"/>
      <c r="Z96" s="305"/>
      <c r="AA96" s="301">
        <f t="shared" si="110"/>
        <v>0</v>
      </c>
      <c r="AB96" s="296">
        <f t="shared" si="111"/>
        <v>0</v>
      </c>
      <c r="AC96" s="296">
        <f t="shared" si="112"/>
        <v>0</v>
      </c>
      <c r="AD96" s="296">
        <f t="shared" si="113"/>
        <v>0</v>
      </c>
      <c r="AE96" s="296">
        <f t="shared" si="114"/>
        <v>0</v>
      </c>
      <c r="AF96" s="296">
        <f t="shared" si="115"/>
        <v>0</v>
      </c>
      <c r="AG96" s="296">
        <f t="shared" si="116"/>
        <v>0</v>
      </c>
      <c r="AH96" s="296">
        <f t="shared" si="117"/>
        <v>0</v>
      </c>
      <c r="AI96" s="296">
        <f t="shared" si="118"/>
        <v>0</v>
      </c>
      <c r="AJ96" s="296">
        <f t="shared" si="119"/>
        <v>0</v>
      </c>
      <c r="AK96" s="302">
        <f t="shared" si="120"/>
        <v>0</v>
      </c>
      <c r="AL96" s="303">
        <f t="shared" si="121"/>
        <v>0</v>
      </c>
    </row>
    <row r="97" spans="1:38" s="66" customFormat="1" x14ac:dyDescent="0.25">
      <c r="A97" s="139" t="s">
        <v>245</v>
      </c>
      <c r="B97" s="140" t="s">
        <v>231</v>
      </c>
      <c r="C97" s="164">
        <v>1090</v>
      </c>
      <c r="D97" s="165" t="s">
        <v>232</v>
      </c>
      <c r="E97" s="296">
        <v>6000</v>
      </c>
      <c r="F97" s="296">
        <v>6000</v>
      </c>
      <c r="G97" s="296">
        <v>0</v>
      </c>
      <c r="H97" s="296">
        <v>0</v>
      </c>
      <c r="I97" s="296">
        <v>0</v>
      </c>
      <c r="J97" s="296">
        <v>0</v>
      </c>
      <c r="K97" s="296">
        <v>0</v>
      </c>
      <c r="L97" s="296">
        <v>0</v>
      </c>
      <c r="M97" s="296">
        <v>0</v>
      </c>
      <c r="N97" s="296">
        <v>0</v>
      </c>
      <c r="O97" s="297">
        <v>0</v>
      </c>
      <c r="P97" s="298">
        <f t="shared" si="108"/>
        <v>0</v>
      </c>
      <c r="Q97" s="304"/>
      <c r="R97" s="304"/>
      <c r="S97" s="304"/>
      <c r="T97" s="304"/>
      <c r="U97" s="299">
        <f t="shared" si="109"/>
        <v>0</v>
      </c>
      <c r="V97" s="310"/>
      <c r="W97" s="310"/>
      <c r="X97" s="310"/>
      <c r="Y97" s="310"/>
      <c r="Z97" s="311"/>
      <c r="AA97" s="301">
        <f t="shared" si="110"/>
        <v>6000</v>
      </c>
      <c r="AB97" s="296">
        <f t="shared" si="111"/>
        <v>6000</v>
      </c>
      <c r="AC97" s="296">
        <f t="shared" si="112"/>
        <v>0</v>
      </c>
      <c r="AD97" s="296">
        <f t="shared" si="113"/>
        <v>0</v>
      </c>
      <c r="AE97" s="296">
        <f t="shared" si="114"/>
        <v>0</v>
      </c>
      <c r="AF97" s="296">
        <f t="shared" si="115"/>
        <v>0</v>
      </c>
      <c r="AG97" s="296">
        <f t="shared" si="116"/>
        <v>0</v>
      </c>
      <c r="AH97" s="296">
        <f t="shared" si="117"/>
        <v>0</v>
      </c>
      <c r="AI97" s="296">
        <f t="shared" si="118"/>
        <v>0</v>
      </c>
      <c r="AJ97" s="296">
        <f t="shared" si="119"/>
        <v>0</v>
      </c>
      <c r="AK97" s="302">
        <f t="shared" si="120"/>
        <v>0</v>
      </c>
      <c r="AL97" s="303">
        <f t="shared" si="121"/>
        <v>6000</v>
      </c>
    </row>
    <row r="98" spans="1:38" s="66" customFormat="1" x14ac:dyDescent="0.25">
      <c r="A98" s="166" t="s">
        <v>33</v>
      </c>
      <c r="B98" s="167" t="s">
        <v>34</v>
      </c>
      <c r="C98" s="170" t="s">
        <v>112</v>
      </c>
      <c r="D98" s="163" t="s">
        <v>35</v>
      </c>
      <c r="E98" s="296">
        <v>6176584</v>
      </c>
      <c r="F98" s="296">
        <v>6176584</v>
      </c>
      <c r="G98" s="296">
        <v>0</v>
      </c>
      <c r="H98" s="296">
        <v>2592200</v>
      </c>
      <c r="I98" s="296">
        <v>0</v>
      </c>
      <c r="J98" s="296">
        <v>0</v>
      </c>
      <c r="K98" s="306">
        <v>0</v>
      </c>
      <c r="L98" s="296">
        <v>0</v>
      </c>
      <c r="M98" s="296">
        <v>0</v>
      </c>
      <c r="N98" s="296">
        <v>0</v>
      </c>
      <c r="O98" s="307">
        <v>0</v>
      </c>
      <c r="P98" s="298">
        <f t="shared" si="108"/>
        <v>0</v>
      </c>
      <c r="Q98" s="304"/>
      <c r="R98" s="304"/>
      <c r="S98" s="304">
        <v>-25000</v>
      </c>
      <c r="T98" s="304"/>
      <c r="U98" s="299">
        <f t="shared" si="109"/>
        <v>0</v>
      </c>
      <c r="V98" s="304"/>
      <c r="W98" s="304"/>
      <c r="X98" s="304"/>
      <c r="Y98" s="304"/>
      <c r="Z98" s="305"/>
      <c r="AA98" s="301">
        <f t="shared" si="110"/>
        <v>6176584</v>
      </c>
      <c r="AB98" s="296">
        <f t="shared" si="111"/>
        <v>6176584</v>
      </c>
      <c r="AC98" s="296">
        <f t="shared" si="112"/>
        <v>0</v>
      </c>
      <c r="AD98" s="296">
        <f t="shared" si="113"/>
        <v>2567200</v>
      </c>
      <c r="AE98" s="296">
        <f t="shared" si="114"/>
        <v>0</v>
      </c>
      <c r="AF98" s="296">
        <f t="shared" si="115"/>
        <v>0</v>
      </c>
      <c r="AG98" s="296">
        <f t="shared" si="116"/>
        <v>0</v>
      </c>
      <c r="AH98" s="296">
        <f t="shared" si="117"/>
        <v>0</v>
      </c>
      <c r="AI98" s="296">
        <f t="shared" si="118"/>
        <v>0</v>
      </c>
      <c r="AJ98" s="296">
        <f t="shared" si="119"/>
        <v>0</v>
      </c>
      <c r="AK98" s="302">
        <f t="shared" si="120"/>
        <v>0</v>
      </c>
      <c r="AL98" s="303">
        <f t="shared" si="121"/>
        <v>6176584</v>
      </c>
    </row>
    <row r="99" spans="1:38" s="66" customFormat="1" ht="92.4" hidden="1" x14ac:dyDescent="0.25">
      <c r="A99" s="166" t="s">
        <v>36</v>
      </c>
      <c r="B99" s="167" t="s">
        <v>37</v>
      </c>
      <c r="C99" s="170" t="s">
        <v>166</v>
      </c>
      <c r="D99" s="168" t="s">
        <v>38</v>
      </c>
      <c r="E99" s="296">
        <v>0</v>
      </c>
      <c r="F99" s="296">
        <v>0</v>
      </c>
      <c r="G99" s="296">
        <v>0</v>
      </c>
      <c r="H99" s="296">
        <v>0</v>
      </c>
      <c r="I99" s="296">
        <v>0</v>
      </c>
      <c r="J99" s="296">
        <v>0</v>
      </c>
      <c r="K99" s="296">
        <v>0</v>
      </c>
      <c r="L99" s="296">
        <v>0</v>
      </c>
      <c r="M99" s="296">
        <v>0</v>
      </c>
      <c r="N99" s="296">
        <v>0</v>
      </c>
      <c r="O99" s="297">
        <v>0</v>
      </c>
      <c r="P99" s="298">
        <f t="shared" si="108"/>
        <v>0</v>
      </c>
      <c r="Q99" s="304"/>
      <c r="R99" s="304"/>
      <c r="S99" s="304"/>
      <c r="T99" s="304"/>
      <c r="U99" s="299">
        <f t="shared" si="109"/>
        <v>0</v>
      </c>
      <c r="V99" s="304"/>
      <c r="W99" s="304"/>
      <c r="X99" s="304"/>
      <c r="Y99" s="304"/>
      <c r="Z99" s="305"/>
      <c r="AA99" s="301">
        <f t="shared" si="110"/>
        <v>0</v>
      </c>
      <c r="AB99" s="296">
        <f t="shared" si="111"/>
        <v>0</v>
      </c>
      <c r="AC99" s="296">
        <f t="shared" si="112"/>
        <v>0</v>
      </c>
      <c r="AD99" s="296">
        <f t="shared" si="113"/>
        <v>0</v>
      </c>
      <c r="AE99" s="296">
        <f t="shared" si="114"/>
        <v>0</v>
      </c>
      <c r="AF99" s="296">
        <f t="shared" si="115"/>
        <v>0</v>
      </c>
      <c r="AG99" s="296">
        <f t="shared" si="116"/>
        <v>0</v>
      </c>
      <c r="AH99" s="296">
        <f t="shared" si="117"/>
        <v>0</v>
      </c>
      <c r="AI99" s="296">
        <f t="shared" si="118"/>
        <v>0</v>
      </c>
      <c r="AJ99" s="296">
        <f t="shared" si="119"/>
        <v>0</v>
      </c>
      <c r="AK99" s="302">
        <f t="shared" si="120"/>
        <v>0</v>
      </c>
      <c r="AL99" s="303">
        <f t="shared" si="121"/>
        <v>0</v>
      </c>
    </row>
    <row r="100" spans="1:38" s="66" customFormat="1" ht="26.4" hidden="1" x14ac:dyDescent="0.25">
      <c r="A100" s="137" t="s">
        <v>286</v>
      </c>
      <c r="B100" s="138" t="s">
        <v>284</v>
      </c>
      <c r="C100" s="138" t="s">
        <v>89</v>
      </c>
      <c r="D100" s="144" t="s">
        <v>285</v>
      </c>
      <c r="E100" s="296">
        <v>0</v>
      </c>
      <c r="F100" s="296">
        <v>0</v>
      </c>
      <c r="G100" s="296">
        <v>0</v>
      </c>
      <c r="H100" s="296">
        <v>0</v>
      </c>
      <c r="I100" s="296">
        <v>0</v>
      </c>
      <c r="J100" s="296">
        <v>0</v>
      </c>
      <c r="K100" s="296">
        <v>0</v>
      </c>
      <c r="L100" s="296">
        <v>0</v>
      </c>
      <c r="M100" s="296">
        <v>0</v>
      </c>
      <c r="N100" s="296">
        <v>0</v>
      </c>
      <c r="O100" s="297">
        <v>0</v>
      </c>
      <c r="P100" s="298">
        <f t="shared" si="108"/>
        <v>0</v>
      </c>
      <c r="Q100" s="304"/>
      <c r="R100" s="304"/>
      <c r="S100" s="304"/>
      <c r="T100" s="304"/>
      <c r="U100" s="299">
        <f t="shared" si="109"/>
        <v>0</v>
      </c>
      <c r="V100" s="310"/>
      <c r="W100" s="310"/>
      <c r="X100" s="310"/>
      <c r="Y100" s="310"/>
      <c r="Z100" s="311"/>
      <c r="AA100" s="301">
        <f t="shared" si="110"/>
        <v>0</v>
      </c>
      <c r="AB100" s="296">
        <f t="shared" si="111"/>
        <v>0</v>
      </c>
      <c r="AC100" s="296">
        <f t="shared" si="112"/>
        <v>0</v>
      </c>
      <c r="AD100" s="296">
        <f t="shared" si="113"/>
        <v>0</v>
      </c>
      <c r="AE100" s="296">
        <f t="shared" si="114"/>
        <v>0</v>
      </c>
      <c r="AF100" s="296">
        <f t="shared" si="115"/>
        <v>0</v>
      </c>
      <c r="AG100" s="296">
        <f t="shared" si="116"/>
        <v>0</v>
      </c>
      <c r="AH100" s="296">
        <f t="shared" si="117"/>
        <v>0</v>
      </c>
      <c r="AI100" s="296">
        <f t="shared" si="118"/>
        <v>0</v>
      </c>
      <c r="AJ100" s="296">
        <f t="shared" si="119"/>
        <v>0</v>
      </c>
      <c r="AK100" s="302">
        <f t="shared" si="120"/>
        <v>0</v>
      </c>
      <c r="AL100" s="303">
        <f t="shared" si="121"/>
        <v>0</v>
      </c>
    </row>
    <row r="101" spans="1:38" s="66" customFormat="1" x14ac:dyDescent="0.25">
      <c r="A101" s="137" t="s">
        <v>199</v>
      </c>
      <c r="B101" s="170" t="s">
        <v>200</v>
      </c>
      <c r="C101" s="170" t="s">
        <v>101</v>
      </c>
      <c r="D101" s="181" t="s">
        <v>201</v>
      </c>
      <c r="E101" s="296">
        <v>0</v>
      </c>
      <c r="F101" s="296">
        <v>0</v>
      </c>
      <c r="G101" s="296">
        <v>0</v>
      </c>
      <c r="H101" s="296">
        <v>0</v>
      </c>
      <c r="I101" s="296">
        <v>0</v>
      </c>
      <c r="J101" s="296">
        <v>1067000</v>
      </c>
      <c r="K101" s="296">
        <v>1067000</v>
      </c>
      <c r="L101" s="296">
        <v>0</v>
      </c>
      <c r="M101" s="296">
        <v>0</v>
      </c>
      <c r="N101" s="296">
        <v>0</v>
      </c>
      <c r="O101" s="297">
        <v>1067000</v>
      </c>
      <c r="P101" s="298">
        <f t="shared" si="108"/>
        <v>0</v>
      </c>
      <c r="Q101" s="304"/>
      <c r="R101" s="304"/>
      <c r="S101" s="304"/>
      <c r="T101" s="304"/>
      <c r="U101" s="299">
        <f t="shared" si="109"/>
        <v>0</v>
      </c>
      <c r="V101" s="308"/>
      <c r="W101" s="308"/>
      <c r="X101" s="308"/>
      <c r="Y101" s="308"/>
      <c r="Z101" s="309"/>
      <c r="AA101" s="301">
        <f t="shared" si="110"/>
        <v>0</v>
      </c>
      <c r="AB101" s="296">
        <f t="shared" si="111"/>
        <v>0</v>
      </c>
      <c r="AC101" s="296">
        <f t="shared" si="112"/>
        <v>0</v>
      </c>
      <c r="AD101" s="296">
        <f t="shared" si="113"/>
        <v>0</v>
      </c>
      <c r="AE101" s="296">
        <f t="shared" si="114"/>
        <v>0</v>
      </c>
      <c r="AF101" s="296">
        <f t="shared" si="115"/>
        <v>1067000</v>
      </c>
      <c r="AG101" s="296">
        <f t="shared" si="116"/>
        <v>1067000</v>
      </c>
      <c r="AH101" s="296">
        <f t="shared" si="117"/>
        <v>0</v>
      </c>
      <c r="AI101" s="296">
        <f t="shared" si="118"/>
        <v>0</v>
      </c>
      <c r="AJ101" s="296">
        <f t="shared" si="119"/>
        <v>0</v>
      </c>
      <c r="AK101" s="302">
        <f t="shared" si="120"/>
        <v>1067000</v>
      </c>
      <c r="AL101" s="303">
        <f t="shared" si="121"/>
        <v>1067000</v>
      </c>
    </row>
    <row r="102" spans="1:38" s="66" customFormat="1" hidden="1" x14ac:dyDescent="0.25">
      <c r="A102" s="137" t="s">
        <v>39</v>
      </c>
      <c r="B102" s="170" t="s">
        <v>183</v>
      </c>
      <c r="C102" s="170" t="s">
        <v>101</v>
      </c>
      <c r="D102" s="163" t="s">
        <v>184</v>
      </c>
      <c r="E102" s="296">
        <v>0</v>
      </c>
      <c r="F102" s="296">
        <v>0</v>
      </c>
      <c r="G102" s="296">
        <v>0</v>
      </c>
      <c r="H102" s="296">
        <v>0</v>
      </c>
      <c r="I102" s="296">
        <v>0</v>
      </c>
      <c r="J102" s="296">
        <v>0</v>
      </c>
      <c r="K102" s="296">
        <v>0</v>
      </c>
      <c r="L102" s="296">
        <v>0</v>
      </c>
      <c r="M102" s="296">
        <v>0</v>
      </c>
      <c r="N102" s="296">
        <v>0</v>
      </c>
      <c r="O102" s="297">
        <v>0</v>
      </c>
      <c r="P102" s="298">
        <f t="shared" si="108"/>
        <v>0</v>
      </c>
      <c r="Q102" s="304"/>
      <c r="R102" s="304"/>
      <c r="S102" s="304"/>
      <c r="T102" s="304"/>
      <c r="U102" s="299">
        <f t="shared" si="109"/>
        <v>0</v>
      </c>
      <c r="V102" s="304"/>
      <c r="W102" s="304"/>
      <c r="X102" s="304"/>
      <c r="Y102" s="304"/>
      <c r="Z102" s="305"/>
      <c r="AA102" s="301">
        <f t="shared" si="110"/>
        <v>0</v>
      </c>
      <c r="AB102" s="296">
        <f t="shared" si="111"/>
        <v>0</v>
      </c>
      <c r="AC102" s="296">
        <f t="shared" si="112"/>
        <v>0</v>
      </c>
      <c r="AD102" s="296">
        <f t="shared" si="113"/>
        <v>0</v>
      </c>
      <c r="AE102" s="296">
        <f t="shared" si="114"/>
        <v>0</v>
      </c>
      <c r="AF102" s="296">
        <f t="shared" si="115"/>
        <v>0</v>
      </c>
      <c r="AG102" s="296">
        <f t="shared" si="116"/>
        <v>0</v>
      </c>
      <c r="AH102" s="296">
        <f t="shared" si="117"/>
        <v>0</v>
      </c>
      <c r="AI102" s="296">
        <f t="shared" si="118"/>
        <v>0</v>
      </c>
      <c r="AJ102" s="296">
        <f t="shared" si="119"/>
        <v>0</v>
      </c>
      <c r="AK102" s="302">
        <f t="shared" si="120"/>
        <v>0</v>
      </c>
      <c r="AL102" s="303">
        <f t="shared" si="121"/>
        <v>0</v>
      </c>
    </row>
    <row r="103" spans="1:38" s="66" customFormat="1" ht="26.4" customHeight="1" x14ac:dyDescent="0.25">
      <c r="A103" s="137" t="s">
        <v>236</v>
      </c>
      <c r="B103" s="170" t="s">
        <v>235</v>
      </c>
      <c r="C103" s="196" t="s">
        <v>113</v>
      </c>
      <c r="D103" s="165" t="s">
        <v>237</v>
      </c>
      <c r="E103" s="296">
        <v>1778864</v>
      </c>
      <c r="F103" s="296">
        <v>1778864</v>
      </c>
      <c r="G103" s="296">
        <v>0</v>
      </c>
      <c r="H103" s="296">
        <v>0</v>
      </c>
      <c r="I103" s="296">
        <v>0</v>
      </c>
      <c r="J103" s="296">
        <v>163432</v>
      </c>
      <c r="K103" s="296">
        <v>163432</v>
      </c>
      <c r="L103" s="296">
        <v>0</v>
      </c>
      <c r="M103" s="296">
        <v>0</v>
      </c>
      <c r="N103" s="296">
        <v>0</v>
      </c>
      <c r="O103" s="297">
        <v>163432</v>
      </c>
      <c r="P103" s="298">
        <f t="shared" si="108"/>
        <v>0</v>
      </c>
      <c r="Q103" s="304"/>
      <c r="R103" s="304"/>
      <c r="S103" s="304"/>
      <c r="T103" s="304"/>
      <c r="U103" s="299">
        <f t="shared" si="109"/>
        <v>0</v>
      </c>
      <c r="V103" s="310"/>
      <c r="W103" s="310"/>
      <c r="X103" s="310"/>
      <c r="Y103" s="310"/>
      <c r="Z103" s="311"/>
      <c r="AA103" s="301">
        <f t="shared" si="110"/>
        <v>1778864</v>
      </c>
      <c r="AB103" s="296">
        <f t="shared" si="111"/>
        <v>1778864</v>
      </c>
      <c r="AC103" s="296">
        <f t="shared" si="112"/>
        <v>0</v>
      </c>
      <c r="AD103" s="296">
        <f t="shared" si="113"/>
        <v>0</v>
      </c>
      <c r="AE103" s="296">
        <f t="shared" si="114"/>
        <v>0</v>
      </c>
      <c r="AF103" s="296">
        <f t="shared" si="115"/>
        <v>163432</v>
      </c>
      <c r="AG103" s="296">
        <f t="shared" si="116"/>
        <v>163432</v>
      </c>
      <c r="AH103" s="296">
        <f t="shared" si="117"/>
        <v>0</v>
      </c>
      <c r="AI103" s="296">
        <f t="shared" si="118"/>
        <v>0</v>
      </c>
      <c r="AJ103" s="296">
        <f t="shared" si="119"/>
        <v>0</v>
      </c>
      <c r="AK103" s="302">
        <f t="shared" si="120"/>
        <v>163432</v>
      </c>
      <c r="AL103" s="303">
        <f t="shared" si="121"/>
        <v>1942296</v>
      </c>
    </row>
    <row r="104" spans="1:38" s="66" customFormat="1" ht="26.4" x14ac:dyDescent="0.25">
      <c r="A104" s="137" t="s">
        <v>302</v>
      </c>
      <c r="B104" s="170" t="s">
        <v>303</v>
      </c>
      <c r="C104" s="196" t="s">
        <v>113</v>
      </c>
      <c r="D104" s="165" t="s">
        <v>304</v>
      </c>
      <c r="E104" s="296">
        <v>0</v>
      </c>
      <c r="F104" s="296">
        <v>0</v>
      </c>
      <c r="G104" s="296">
        <v>0</v>
      </c>
      <c r="H104" s="296">
        <v>0</v>
      </c>
      <c r="I104" s="296">
        <v>0</v>
      </c>
      <c r="J104" s="296">
        <v>2200000</v>
      </c>
      <c r="K104" s="296">
        <v>2200000</v>
      </c>
      <c r="L104" s="296">
        <v>0</v>
      </c>
      <c r="M104" s="296">
        <v>0</v>
      </c>
      <c r="N104" s="296">
        <v>0</v>
      </c>
      <c r="O104" s="297">
        <v>2200000</v>
      </c>
      <c r="P104" s="298">
        <f t="shared" si="108"/>
        <v>0</v>
      </c>
      <c r="Q104" s="304"/>
      <c r="R104" s="304"/>
      <c r="S104" s="304"/>
      <c r="T104" s="304"/>
      <c r="U104" s="299">
        <f t="shared" si="109"/>
        <v>0</v>
      </c>
      <c r="V104" s="310"/>
      <c r="W104" s="310"/>
      <c r="X104" s="310"/>
      <c r="Y104" s="310"/>
      <c r="Z104" s="311"/>
      <c r="AA104" s="301">
        <f t="shared" si="110"/>
        <v>0</v>
      </c>
      <c r="AB104" s="296">
        <f t="shared" si="111"/>
        <v>0</v>
      </c>
      <c r="AC104" s="296">
        <f t="shared" si="112"/>
        <v>0</v>
      </c>
      <c r="AD104" s="296">
        <f t="shared" si="113"/>
        <v>0</v>
      </c>
      <c r="AE104" s="296">
        <f t="shared" si="114"/>
        <v>0</v>
      </c>
      <c r="AF104" s="296">
        <f t="shared" si="115"/>
        <v>2200000</v>
      </c>
      <c r="AG104" s="296">
        <f t="shared" si="116"/>
        <v>2200000</v>
      </c>
      <c r="AH104" s="296">
        <f t="shared" si="117"/>
        <v>0</v>
      </c>
      <c r="AI104" s="296">
        <f t="shared" si="118"/>
        <v>0</v>
      </c>
      <c r="AJ104" s="296">
        <f t="shared" si="119"/>
        <v>0</v>
      </c>
      <c r="AK104" s="302">
        <f t="shared" si="120"/>
        <v>2200000</v>
      </c>
      <c r="AL104" s="303">
        <f t="shared" si="121"/>
        <v>2200000</v>
      </c>
    </row>
    <row r="105" spans="1:38" s="66" customFormat="1" x14ac:dyDescent="0.25">
      <c r="A105" s="166" t="s">
        <v>40</v>
      </c>
      <c r="B105" s="167" t="s">
        <v>186</v>
      </c>
      <c r="C105" s="170" t="s">
        <v>89</v>
      </c>
      <c r="D105" s="190" t="s">
        <v>70</v>
      </c>
      <c r="E105" s="296">
        <v>0</v>
      </c>
      <c r="F105" s="296">
        <v>0</v>
      </c>
      <c r="G105" s="296">
        <v>0</v>
      </c>
      <c r="H105" s="296">
        <v>0</v>
      </c>
      <c r="I105" s="296">
        <v>0</v>
      </c>
      <c r="J105" s="296">
        <v>106000</v>
      </c>
      <c r="K105" s="296">
        <v>106000</v>
      </c>
      <c r="L105" s="296">
        <v>0</v>
      </c>
      <c r="M105" s="296">
        <v>0</v>
      </c>
      <c r="N105" s="296">
        <v>0</v>
      </c>
      <c r="O105" s="297">
        <v>106000</v>
      </c>
      <c r="P105" s="298">
        <f t="shared" si="108"/>
        <v>0</v>
      </c>
      <c r="Q105" s="304"/>
      <c r="R105" s="304"/>
      <c r="S105" s="304"/>
      <c r="T105" s="304"/>
      <c r="U105" s="299">
        <f t="shared" si="109"/>
        <v>0</v>
      </c>
      <c r="V105" s="308"/>
      <c r="W105" s="308"/>
      <c r="X105" s="308"/>
      <c r="Y105" s="308"/>
      <c r="Z105" s="309"/>
      <c r="AA105" s="301">
        <f t="shared" si="110"/>
        <v>0</v>
      </c>
      <c r="AB105" s="296">
        <f t="shared" si="111"/>
        <v>0</v>
      </c>
      <c r="AC105" s="296">
        <f t="shared" si="112"/>
        <v>0</v>
      </c>
      <c r="AD105" s="296">
        <f t="shared" si="113"/>
        <v>0</v>
      </c>
      <c r="AE105" s="296">
        <f t="shared" si="114"/>
        <v>0</v>
      </c>
      <c r="AF105" s="296">
        <f t="shared" si="115"/>
        <v>106000</v>
      </c>
      <c r="AG105" s="296">
        <f t="shared" si="116"/>
        <v>106000</v>
      </c>
      <c r="AH105" s="296">
        <f t="shared" si="117"/>
        <v>0</v>
      </c>
      <c r="AI105" s="296">
        <f t="shared" si="118"/>
        <v>0</v>
      </c>
      <c r="AJ105" s="296">
        <f t="shared" si="119"/>
        <v>0</v>
      </c>
      <c r="AK105" s="302">
        <f t="shared" si="120"/>
        <v>106000</v>
      </c>
      <c r="AL105" s="303">
        <f t="shared" si="121"/>
        <v>106000</v>
      </c>
    </row>
    <row r="106" spans="1:38" s="66" customFormat="1" ht="58.95" customHeight="1" x14ac:dyDescent="0.25">
      <c r="A106" s="208" t="s">
        <v>252</v>
      </c>
      <c r="B106" s="209" t="s">
        <v>250</v>
      </c>
      <c r="C106" s="183" t="s">
        <v>89</v>
      </c>
      <c r="D106" s="210" t="s">
        <v>249</v>
      </c>
      <c r="E106" s="296">
        <v>0</v>
      </c>
      <c r="F106" s="296">
        <v>0</v>
      </c>
      <c r="G106" s="296">
        <v>0</v>
      </c>
      <c r="H106" s="296">
        <v>0</v>
      </c>
      <c r="I106" s="296">
        <v>0</v>
      </c>
      <c r="J106" s="296">
        <v>155000</v>
      </c>
      <c r="K106" s="296">
        <v>0</v>
      </c>
      <c r="L106" s="296">
        <v>0</v>
      </c>
      <c r="M106" s="296">
        <v>0</v>
      </c>
      <c r="N106" s="296">
        <v>0</v>
      </c>
      <c r="O106" s="297">
        <v>155000</v>
      </c>
      <c r="P106" s="298">
        <f t="shared" si="108"/>
        <v>0</v>
      </c>
      <c r="Q106" s="304"/>
      <c r="R106" s="304"/>
      <c r="S106" s="304"/>
      <c r="T106" s="304"/>
      <c r="U106" s="299">
        <f t="shared" si="109"/>
        <v>0</v>
      </c>
      <c r="V106" s="304"/>
      <c r="W106" s="304"/>
      <c r="X106" s="304"/>
      <c r="Y106" s="304"/>
      <c r="Z106" s="305"/>
      <c r="AA106" s="301">
        <f t="shared" si="110"/>
        <v>0</v>
      </c>
      <c r="AB106" s="296">
        <f t="shared" si="111"/>
        <v>0</v>
      </c>
      <c r="AC106" s="296">
        <f t="shared" si="112"/>
        <v>0</v>
      </c>
      <c r="AD106" s="296">
        <f t="shared" si="113"/>
        <v>0</v>
      </c>
      <c r="AE106" s="296">
        <f t="shared" si="114"/>
        <v>0</v>
      </c>
      <c r="AF106" s="296">
        <f t="shared" si="115"/>
        <v>155000</v>
      </c>
      <c r="AG106" s="296">
        <f t="shared" si="116"/>
        <v>0</v>
      </c>
      <c r="AH106" s="296">
        <f t="shared" si="117"/>
        <v>0</v>
      </c>
      <c r="AI106" s="296">
        <f t="shared" si="118"/>
        <v>0</v>
      </c>
      <c r="AJ106" s="296">
        <f t="shared" si="119"/>
        <v>0</v>
      </c>
      <c r="AK106" s="302">
        <f t="shared" si="120"/>
        <v>155000</v>
      </c>
      <c r="AL106" s="303">
        <f t="shared" si="121"/>
        <v>155000</v>
      </c>
    </row>
    <row r="107" spans="1:38" s="66" customFormat="1" x14ac:dyDescent="0.25">
      <c r="A107" s="166" t="s">
        <v>41</v>
      </c>
      <c r="B107" s="167" t="s">
        <v>42</v>
      </c>
      <c r="C107" s="170" t="s">
        <v>114</v>
      </c>
      <c r="D107" s="181" t="s">
        <v>93</v>
      </c>
      <c r="E107" s="296">
        <v>0</v>
      </c>
      <c r="F107" s="296">
        <v>0</v>
      </c>
      <c r="G107" s="296">
        <v>0</v>
      </c>
      <c r="H107" s="296">
        <v>0</v>
      </c>
      <c r="I107" s="296">
        <v>0</v>
      </c>
      <c r="J107" s="296">
        <v>135000</v>
      </c>
      <c r="K107" s="296">
        <v>0</v>
      </c>
      <c r="L107" s="296">
        <v>135000</v>
      </c>
      <c r="M107" s="296">
        <v>0</v>
      </c>
      <c r="N107" s="296">
        <v>0</v>
      </c>
      <c r="O107" s="297">
        <v>0</v>
      </c>
      <c r="P107" s="298">
        <f t="shared" si="108"/>
        <v>0</v>
      </c>
      <c r="Q107" s="304"/>
      <c r="R107" s="304"/>
      <c r="S107" s="304"/>
      <c r="T107" s="304"/>
      <c r="U107" s="299">
        <f t="shared" si="109"/>
        <v>0</v>
      </c>
      <c r="V107" s="308"/>
      <c r="W107" s="308"/>
      <c r="X107" s="308"/>
      <c r="Y107" s="308"/>
      <c r="Z107" s="309"/>
      <c r="AA107" s="301">
        <f t="shared" si="110"/>
        <v>0</v>
      </c>
      <c r="AB107" s="296">
        <f t="shared" si="111"/>
        <v>0</v>
      </c>
      <c r="AC107" s="296">
        <f t="shared" si="112"/>
        <v>0</v>
      </c>
      <c r="AD107" s="296">
        <f t="shared" si="113"/>
        <v>0</v>
      </c>
      <c r="AE107" s="296">
        <f t="shared" si="114"/>
        <v>0</v>
      </c>
      <c r="AF107" s="296">
        <f t="shared" si="115"/>
        <v>135000</v>
      </c>
      <c r="AG107" s="296">
        <f t="shared" si="116"/>
        <v>0</v>
      </c>
      <c r="AH107" s="296">
        <f t="shared" si="117"/>
        <v>135000</v>
      </c>
      <c r="AI107" s="296">
        <f t="shared" si="118"/>
        <v>0</v>
      </c>
      <c r="AJ107" s="296">
        <f t="shared" si="119"/>
        <v>0</v>
      </c>
      <c r="AK107" s="302">
        <f t="shared" si="120"/>
        <v>0</v>
      </c>
      <c r="AL107" s="303">
        <f t="shared" si="121"/>
        <v>135000</v>
      </c>
    </row>
    <row r="108" spans="1:38" s="66" customFormat="1" x14ac:dyDescent="0.25">
      <c r="A108" s="166" t="s">
        <v>43</v>
      </c>
      <c r="B108" s="167" t="s">
        <v>44</v>
      </c>
      <c r="C108" s="170" t="s">
        <v>165</v>
      </c>
      <c r="D108" s="163" t="s">
        <v>238</v>
      </c>
      <c r="E108" s="296">
        <v>31120</v>
      </c>
      <c r="F108" s="296">
        <v>31120</v>
      </c>
      <c r="G108" s="296">
        <v>0</v>
      </c>
      <c r="H108" s="296">
        <v>0</v>
      </c>
      <c r="I108" s="296">
        <v>0</v>
      </c>
      <c r="J108" s="296">
        <v>0</v>
      </c>
      <c r="K108" s="296">
        <v>0</v>
      </c>
      <c r="L108" s="296">
        <v>0</v>
      </c>
      <c r="M108" s="296">
        <v>0</v>
      </c>
      <c r="N108" s="296">
        <v>0</v>
      </c>
      <c r="O108" s="297">
        <v>0</v>
      </c>
      <c r="P108" s="298">
        <f t="shared" si="108"/>
        <v>0</v>
      </c>
      <c r="Q108" s="304"/>
      <c r="R108" s="304"/>
      <c r="S108" s="304"/>
      <c r="T108" s="304"/>
      <c r="U108" s="299">
        <f t="shared" si="109"/>
        <v>0</v>
      </c>
      <c r="V108" s="304"/>
      <c r="W108" s="304"/>
      <c r="X108" s="304"/>
      <c r="Y108" s="304"/>
      <c r="Z108" s="305"/>
      <c r="AA108" s="301">
        <f t="shared" si="110"/>
        <v>31120</v>
      </c>
      <c r="AB108" s="296">
        <f t="shared" si="111"/>
        <v>31120</v>
      </c>
      <c r="AC108" s="296">
        <f t="shared" si="112"/>
        <v>0</v>
      </c>
      <c r="AD108" s="296">
        <f t="shared" si="113"/>
        <v>0</v>
      </c>
      <c r="AE108" s="296">
        <f t="shared" si="114"/>
        <v>0</v>
      </c>
      <c r="AF108" s="296">
        <f t="shared" si="115"/>
        <v>0</v>
      </c>
      <c r="AG108" s="296">
        <f t="shared" si="116"/>
        <v>0</v>
      </c>
      <c r="AH108" s="296">
        <f t="shared" si="117"/>
        <v>0</v>
      </c>
      <c r="AI108" s="296">
        <f t="shared" si="118"/>
        <v>0</v>
      </c>
      <c r="AJ108" s="296">
        <f t="shared" si="119"/>
        <v>0</v>
      </c>
      <c r="AK108" s="302">
        <f t="shared" si="120"/>
        <v>0</v>
      </c>
      <c r="AL108" s="303">
        <f t="shared" si="121"/>
        <v>31120</v>
      </c>
    </row>
    <row r="109" spans="1:38" s="66" customFormat="1" hidden="1" x14ac:dyDescent="0.25">
      <c r="A109" s="166" t="s">
        <v>288</v>
      </c>
      <c r="B109" s="167" t="s">
        <v>289</v>
      </c>
      <c r="C109" s="170" t="s">
        <v>111</v>
      </c>
      <c r="D109" s="168" t="s">
        <v>290</v>
      </c>
      <c r="E109" s="296">
        <v>0</v>
      </c>
      <c r="F109" s="296">
        <v>0</v>
      </c>
      <c r="G109" s="296">
        <v>0</v>
      </c>
      <c r="H109" s="296">
        <v>0</v>
      </c>
      <c r="I109" s="296">
        <v>0</v>
      </c>
      <c r="J109" s="296">
        <v>0</v>
      </c>
      <c r="K109" s="296">
        <v>0</v>
      </c>
      <c r="L109" s="296">
        <v>0</v>
      </c>
      <c r="M109" s="296">
        <v>0</v>
      </c>
      <c r="N109" s="296">
        <v>0</v>
      </c>
      <c r="O109" s="297">
        <v>0</v>
      </c>
      <c r="P109" s="298">
        <f t="shared" si="108"/>
        <v>0</v>
      </c>
      <c r="Q109" s="304"/>
      <c r="R109" s="304"/>
      <c r="S109" s="304"/>
      <c r="T109" s="304"/>
      <c r="U109" s="299">
        <f t="shared" si="109"/>
        <v>0</v>
      </c>
      <c r="V109" s="304"/>
      <c r="W109" s="304"/>
      <c r="X109" s="304"/>
      <c r="Y109" s="304"/>
      <c r="Z109" s="305"/>
      <c r="AA109" s="301">
        <f t="shared" si="110"/>
        <v>0</v>
      </c>
      <c r="AB109" s="296">
        <f t="shared" si="111"/>
        <v>0</v>
      </c>
      <c r="AC109" s="296">
        <f t="shared" si="112"/>
        <v>0</v>
      </c>
      <c r="AD109" s="296">
        <f t="shared" si="113"/>
        <v>0</v>
      </c>
      <c r="AE109" s="296">
        <f t="shared" si="114"/>
        <v>0</v>
      </c>
      <c r="AF109" s="296">
        <f t="shared" si="115"/>
        <v>0</v>
      </c>
      <c r="AG109" s="296">
        <f t="shared" si="116"/>
        <v>0</v>
      </c>
      <c r="AH109" s="296">
        <f t="shared" si="117"/>
        <v>0</v>
      </c>
      <c r="AI109" s="296">
        <f t="shared" si="118"/>
        <v>0</v>
      </c>
      <c r="AJ109" s="296">
        <f t="shared" si="119"/>
        <v>0</v>
      </c>
      <c r="AK109" s="302">
        <f t="shared" si="120"/>
        <v>0</v>
      </c>
      <c r="AL109" s="303">
        <f t="shared" si="121"/>
        <v>0</v>
      </c>
    </row>
    <row r="110" spans="1:38" s="66" customFormat="1" hidden="1" x14ac:dyDescent="0.25">
      <c r="A110" s="166" t="s">
        <v>257</v>
      </c>
      <c r="B110" s="167" t="s">
        <v>256</v>
      </c>
      <c r="C110" s="170" t="s">
        <v>112</v>
      </c>
      <c r="D110" s="168" t="s">
        <v>255</v>
      </c>
      <c r="E110" s="296">
        <v>0</v>
      </c>
      <c r="F110" s="296">
        <v>0</v>
      </c>
      <c r="G110" s="296">
        <v>0</v>
      </c>
      <c r="H110" s="296">
        <v>0</v>
      </c>
      <c r="I110" s="296">
        <v>0</v>
      </c>
      <c r="J110" s="296">
        <v>0</v>
      </c>
      <c r="K110" s="296">
        <v>0</v>
      </c>
      <c r="L110" s="296">
        <v>0</v>
      </c>
      <c r="M110" s="296">
        <v>0</v>
      </c>
      <c r="N110" s="296">
        <v>0</v>
      </c>
      <c r="O110" s="297">
        <v>0</v>
      </c>
      <c r="P110" s="298">
        <f t="shared" si="108"/>
        <v>0</v>
      </c>
      <c r="Q110" s="304"/>
      <c r="R110" s="304"/>
      <c r="S110" s="304"/>
      <c r="T110" s="304"/>
      <c r="U110" s="299">
        <f t="shared" si="109"/>
        <v>0</v>
      </c>
      <c r="V110" s="304"/>
      <c r="W110" s="304"/>
      <c r="X110" s="304"/>
      <c r="Y110" s="304"/>
      <c r="Z110" s="305"/>
      <c r="AA110" s="301">
        <f t="shared" si="110"/>
        <v>0</v>
      </c>
      <c r="AB110" s="296">
        <f t="shared" si="111"/>
        <v>0</v>
      </c>
      <c r="AC110" s="296">
        <f t="shared" si="112"/>
        <v>0</v>
      </c>
      <c r="AD110" s="296">
        <f t="shared" si="113"/>
        <v>0</v>
      </c>
      <c r="AE110" s="296">
        <f t="shared" si="114"/>
        <v>0</v>
      </c>
      <c r="AF110" s="296">
        <f t="shared" si="115"/>
        <v>0</v>
      </c>
      <c r="AG110" s="296">
        <f t="shared" si="116"/>
        <v>0</v>
      </c>
      <c r="AH110" s="296">
        <f t="shared" si="117"/>
        <v>0</v>
      </c>
      <c r="AI110" s="296">
        <f t="shared" si="118"/>
        <v>0</v>
      </c>
      <c r="AJ110" s="296">
        <f t="shared" si="119"/>
        <v>0</v>
      </c>
      <c r="AK110" s="302">
        <f t="shared" si="120"/>
        <v>0</v>
      </c>
      <c r="AL110" s="303">
        <f t="shared" si="121"/>
        <v>0</v>
      </c>
    </row>
    <row r="111" spans="1:38" s="66" customFormat="1" ht="12" hidden="1" customHeight="1" x14ac:dyDescent="0.25">
      <c r="A111" s="166" t="s">
        <v>258</v>
      </c>
      <c r="B111" s="167" t="s">
        <v>259</v>
      </c>
      <c r="C111" s="170" t="s">
        <v>112</v>
      </c>
      <c r="D111" s="73" t="s">
        <v>260</v>
      </c>
      <c r="E111" s="296">
        <v>0</v>
      </c>
      <c r="F111" s="296">
        <v>0</v>
      </c>
      <c r="G111" s="296">
        <v>0</v>
      </c>
      <c r="H111" s="296">
        <v>0</v>
      </c>
      <c r="I111" s="296">
        <v>0</v>
      </c>
      <c r="J111" s="296">
        <v>0</v>
      </c>
      <c r="K111" s="296">
        <v>0</v>
      </c>
      <c r="L111" s="296">
        <v>0</v>
      </c>
      <c r="M111" s="296">
        <v>0</v>
      </c>
      <c r="N111" s="296">
        <v>0</v>
      </c>
      <c r="O111" s="297">
        <v>0</v>
      </c>
      <c r="P111" s="298">
        <f t="shared" si="108"/>
        <v>0</v>
      </c>
      <c r="Q111" s="304"/>
      <c r="R111" s="304"/>
      <c r="S111" s="304"/>
      <c r="T111" s="304"/>
      <c r="U111" s="299">
        <f t="shared" si="109"/>
        <v>0</v>
      </c>
      <c r="V111" s="356"/>
      <c r="W111" s="356"/>
      <c r="X111" s="356"/>
      <c r="Y111" s="356"/>
      <c r="Z111" s="356"/>
      <c r="AA111" s="301">
        <f t="shared" si="110"/>
        <v>0</v>
      </c>
      <c r="AB111" s="296">
        <f t="shared" si="111"/>
        <v>0</v>
      </c>
      <c r="AC111" s="296">
        <f t="shared" si="112"/>
        <v>0</v>
      </c>
      <c r="AD111" s="296">
        <f t="shared" si="113"/>
        <v>0</v>
      </c>
      <c r="AE111" s="296">
        <f t="shared" si="114"/>
        <v>0</v>
      </c>
      <c r="AF111" s="296">
        <f t="shared" si="115"/>
        <v>0</v>
      </c>
      <c r="AG111" s="296">
        <f t="shared" si="116"/>
        <v>0</v>
      </c>
      <c r="AH111" s="296">
        <f t="shared" si="117"/>
        <v>0</v>
      </c>
      <c r="AI111" s="296">
        <f t="shared" si="118"/>
        <v>0</v>
      </c>
      <c r="AJ111" s="296">
        <f t="shared" si="119"/>
        <v>0</v>
      </c>
      <c r="AK111" s="302">
        <f t="shared" si="120"/>
        <v>0</v>
      </c>
      <c r="AL111" s="303">
        <f t="shared" si="121"/>
        <v>0</v>
      </c>
    </row>
    <row r="112" spans="1:38" s="66" customFormat="1" hidden="1" x14ac:dyDescent="0.25">
      <c r="A112" s="166" t="s">
        <v>294</v>
      </c>
      <c r="B112" s="141" t="s">
        <v>295</v>
      </c>
      <c r="C112" s="211" t="s">
        <v>111</v>
      </c>
      <c r="D112" s="212" t="s">
        <v>296</v>
      </c>
      <c r="E112" s="296">
        <v>0</v>
      </c>
      <c r="F112" s="296">
        <v>0</v>
      </c>
      <c r="G112" s="296">
        <v>0</v>
      </c>
      <c r="H112" s="296">
        <v>0</v>
      </c>
      <c r="I112" s="296">
        <v>0</v>
      </c>
      <c r="J112" s="296">
        <v>0</v>
      </c>
      <c r="K112" s="296">
        <v>0</v>
      </c>
      <c r="L112" s="296">
        <v>0</v>
      </c>
      <c r="M112" s="296">
        <v>0</v>
      </c>
      <c r="N112" s="296">
        <v>0</v>
      </c>
      <c r="O112" s="297">
        <v>0</v>
      </c>
      <c r="P112" s="298">
        <f t="shared" si="108"/>
        <v>0</v>
      </c>
      <c r="Q112" s="304"/>
      <c r="R112" s="304"/>
      <c r="S112" s="304"/>
      <c r="T112" s="304"/>
      <c r="U112" s="299">
        <f t="shared" si="109"/>
        <v>0</v>
      </c>
      <c r="V112" s="299"/>
      <c r="W112" s="299"/>
      <c r="X112" s="299"/>
      <c r="Y112" s="299"/>
      <c r="Z112" s="300"/>
      <c r="AA112" s="301">
        <f t="shared" si="110"/>
        <v>0</v>
      </c>
      <c r="AB112" s="296">
        <f t="shared" si="111"/>
        <v>0</v>
      </c>
      <c r="AC112" s="296">
        <f t="shared" si="112"/>
        <v>0</v>
      </c>
      <c r="AD112" s="296">
        <f t="shared" si="113"/>
        <v>0</v>
      </c>
      <c r="AE112" s="296">
        <f t="shared" si="114"/>
        <v>0</v>
      </c>
      <c r="AF112" s="296">
        <f t="shared" si="115"/>
        <v>0</v>
      </c>
      <c r="AG112" s="296">
        <f t="shared" si="116"/>
        <v>0</v>
      </c>
      <c r="AH112" s="296">
        <f t="shared" si="117"/>
        <v>0</v>
      </c>
      <c r="AI112" s="296">
        <f t="shared" si="118"/>
        <v>0</v>
      </c>
      <c r="AJ112" s="296">
        <f t="shared" si="119"/>
        <v>0</v>
      </c>
      <c r="AK112" s="302">
        <f t="shared" si="120"/>
        <v>0</v>
      </c>
      <c r="AL112" s="303">
        <f t="shared" si="121"/>
        <v>0</v>
      </c>
    </row>
    <row r="113" spans="1:38" s="66" customFormat="1" ht="26.4" hidden="1" x14ac:dyDescent="0.25">
      <c r="A113" s="199" t="s">
        <v>291</v>
      </c>
      <c r="B113" s="200" t="s">
        <v>293</v>
      </c>
      <c r="C113" s="213" t="s">
        <v>111</v>
      </c>
      <c r="D113" s="168" t="s">
        <v>292</v>
      </c>
      <c r="E113" s="296">
        <v>0</v>
      </c>
      <c r="F113" s="296">
        <v>0</v>
      </c>
      <c r="G113" s="296">
        <v>0</v>
      </c>
      <c r="H113" s="296">
        <v>0</v>
      </c>
      <c r="I113" s="296">
        <v>0</v>
      </c>
      <c r="J113" s="296">
        <v>0</v>
      </c>
      <c r="K113" s="296">
        <v>0</v>
      </c>
      <c r="L113" s="296">
        <v>0</v>
      </c>
      <c r="M113" s="296">
        <v>0</v>
      </c>
      <c r="N113" s="296">
        <v>0</v>
      </c>
      <c r="O113" s="297">
        <v>0</v>
      </c>
      <c r="P113" s="298">
        <f t="shared" si="108"/>
        <v>0</v>
      </c>
      <c r="Q113" s="304"/>
      <c r="R113" s="304"/>
      <c r="S113" s="304"/>
      <c r="T113" s="304"/>
      <c r="U113" s="299">
        <f t="shared" si="109"/>
        <v>0</v>
      </c>
      <c r="V113" s="304"/>
      <c r="W113" s="304"/>
      <c r="X113" s="304"/>
      <c r="Y113" s="304"/>
      <c r="Z113" s="305"/>
      <c r="AA113" s="301">
        <f t="shared" si="110"/>
        <v>0</v>
      </c>
      <c r="AB113" s="296">
        <f t="shared" si="111"/>
        <v>0</v>
      </c>
      <c r="AC113" s="296">
        <f t="shared" si="112"/>
        <v>0</v>
      </c>
      <c r="AD113" s="296">
        <f t="shared" si="113"/>
        <v>0</v>
      </c>
      <c r="AE113" s="296">
        <f t="shared" si="114"/>
        <v>0</v>
      </c>
      <c r="AF113" s="296">
        <f t="shared" si="115"/>
        <v>0</v>
      </c>
      <c r="AG113" s="296">
        <f t="shared" si="116"/>
        <v>0</v>
      </c>
      <c r="AH113" s="296">
        <f t="shared" si="117"/>
        <v>0</v>
      </c>
      <c r="AI113" s="296">
        <f t="shared" si="118"/>
        <v>0</v>
      </c>
      <c r="AJ113" s="296">
        <f t="shared" si="119"/>
        <v>0</v>
      </c>
      <c r="AK113" s="302">
        <f t="shared" si="120"/>
        <v>0</v>
      </c>
      <c r="AL113" s="303">
        <f t="shared" si="121"/>
        <v>0</v>
      </c>
    </row>
    <row r="114" spans="1:38" s="66" customFormat="1" ht="27" thickBot="1" x14ac:dyDescent="0.3">
      <c r="A114" s="191" t="s">
        <v>46</v>
      </c>
      <c r="B114" s="192" t="s">
        <v>47</v>
      </c>
      <c r="C114" s="198" t="s">
        <v>111</v>
      </c>
      <c r="D114" s="214" t="s">
        <v>71</v>
      </c>
      <c r="E114" s="312">
        <v>0</v>
      </c>
      <c r="F114" s="312">
        <v>0</v>
      </c>
      <c r="G114" s="312">
        <v>0</v>
      </c>
      <c r="H114" s="312">
        <v>0</v>
      </c>
      <c r="I114" s="312">
        <v>0</v>
      </c>
      <c r="J114" s="312">
        <v>600</v>
      </c>
      <c r="K114" s="312">
        <v>0</v>
      </c>
      <c r="L114" s="312">
        <v>600</v>
      </c>
      <c r="M114" s="312">
        <v>0</v>
      </c>
      <c r="N114" s="312">
        <v>0</v>
      </c>
      <c r="O114" s="313">
        <v>0</v>
      </c>
      <c r="P114" s="314">
        <f t="shared" si="108"/>
        <v>0</v>
      </c>
      <c r="Q114" s="315"/>
      <c r="R114" s="315"/>
      <c r="S114" s="315"/>
      <c r="T114" s="315"/>
      <c r="U114" s="316">
        <f t="shared" si="109"/>
        <v>0</v>
      </c>
      <c r="V114" s="345"/>
      <c r="W114" s="345"/>
      <c r="X114" s="345"/>
      <c r="Y114" s="345"/>
      <c r="Z114" s="346"/>
      <c r="AA114" s="317">
        <f t="shared" si="110"/>
        <v>0</v>
      </c>
      <c r="AB114" s="312">
        <f t="shared" si="111"/>
        <v>0</v>
      </c>
      <c r="AC114" s="312">
        <f t="shared" si="112"/>
        <v>0</v>
      </c>
      <c r="AD114" s="312">
        <f t="shared" si="113"/>
        <v>0</v>
      </c>
      <c r="AE114" s="312">
        <f t="shared" si="114"/>
        <v>0</v>
      </c>
      <c r="AF114" s="312">
        <f t="shared" si="115"/>
        <v>600</v>
      </c>
      <c r="AG114" s="312">
        <f t="shared" si="116"/>
        <v>0</v>
      </c>
      <c r="AH114" s="312">
        <f t="shared" si="117"/>
        <v>600</v>
      </c>
      <c r="AI114" s="312">
        <f t="shared" si="118"/>
        <v>0</v>
      </c>
      <c r="AJ114" s="312">
        <f t="shared" si="119"/>
        <v>0</v>
      </c>
      <c r="AK114" s="318">
        <f t="shared" si="120"/>
        <v>0</v>
      </c>
      <c r="AL114" s="319">
        <f t="shared" si="121"/>
        <v>600</v>
      </c>
    </row>
    <row r="115" spans="1:38" s="93" customFormat="1" x14ac:dyDescent="0.25">
      <c r="A115" s="46" t="s">
        <v>175</v>
      </c>
      <c r="B115" s="47"/>
      <c r="C115" s="47"/>
      <c r="D115" s="38" t="s">
        <v>74</v>
      </c>
      <c r="E115" s="323">
        <v>2395070</v>
      </c>
      <c r="F115" s="323">
        <v>2395070</v>
      </c>
      <c r="G115" s="323">
        <v>1632500</v>
      </c>
      <c r="H115" s="323">
        <v>40010</v>
      </c>
      <c r="I115" s="323">
        <v>0</v>
      </c>
      <c r="J115" s="323">
        <v>22000</v>
      </c>
      <c r="K115" s="323">
        <v>22000</v>
      </c>
      <c r="L115" s="323">
        <v>0</v>
      </c>
      <c r="M115" s="323">
        <v>0</v>
      </c>
      <c r="N115" s="323">
        <v>0</v>
      </c>
      <c r="O115" s="324">
        <v>22000</v>
      </c>
      <c r="P115" s="325">
        <f t="shared" ref="P115:AL115" si="122">SUM(P116)</f>
        <v>0</v>
      </c>
      <c r="Q115" s="323">
        <f t="shared" si="122"/>
        <v>0</v>
      </c>
      <c r="R115" s="323">
        <f t="shared" si="122"/>
        <v>0</v>
      </c>
      <c r="S115" s="323">
        <f t="shared" si="122"/>
        <v>0</v>
      </c>
      <c r="T115" s="323">
        <f t="shared" si="122"/>
        <v>0</v>
      </c>
      <c r="U115" s="323">
        <f t="shared" si="122"/>
        <v>0</v>
      </c>
      <c r="V115" s="323">
        <f t="shared" si="122"/>
        <v>0</v>
      </c>
      <c r="W115" s="323">
        <f t="shared" si="122"/>
        <v>0</v>
      </c>
      <c r="X115" s="323">
        <f t="shared" si="122"/>
        <v>0</v>
      </c>
      <c r="Y115" s="323">
        <f t="shared" si="122"/>
        <v>0</v>
      </c>
      <c r="Z115" s="326">
        <f t="shared" si="122"/>
        <v>0</v>
      </c>
      <c r="AA115" s="327">
        <f t="shared" si="122"/>
        <v>2395070</v>
      </c>
      <c r="AB115" s="323">
        <f t="shared" si="122"/>
        <v>2395070</v>
      </c>
      <c r="AC115" s="323">
        <f t="shared" si="122"/>
        <v>1632500</v>
      </c>
      <c r="AD115" s="323">
        <f t="shared" si="122"/>
        <v>40010</v>
      </c>
      <c r="AE115" s="323">
        <f t="shared" si="122"/>
        <v>0</v>
      </c>
      <c r="AF115" s="323">
        <f t="shared" si="122"/>
        <v>22000</v>
      </c>
      <c r="AG115" s="323">
        <f t="shared" si="122"/>
        <v>22000</v>
      </c>
      <c r="AH115" s="323">
        <f t="shared" si="122"/>
        <v>0</v>
      </c>
      <c r="AI115" s="323">
        <f t="shared" si="122"/>
        <v>0</v>
      </c>
      <c r="AJ115" s="323">
        <f t="shared" si="122"/>
        <v>0</v>
      </c>
      <c r="AK115" s="326">
        <f t="shared" si="122"/>
        <v>22000</v>
      </c>
      <c r="AL115" s="328">
        <f t="shared" si="122"/>
        <v>2417070</v>
      </c>
    </row>
    <row r="116" spans="1:38" s="93" customFormat="1" x14ac:dyDescent="0.25">
      <c r="A116" s="42" t="s">
        <v>176</v>
      </c>
      <c r="B116" s="43"/>
      <c r="C116" s="43"/>
      <c r="D116" s="41" t="s">
        <v>74</v>
      </c>
      <c r="E116" s="329">
        <v>2395070</v>
      </c>
      <c r="F116" s="329">
        <v>2395070</v>
      </c>
      <c r="G116" s="329">
        <v>1632500</v>
      </c>
      <c r="H116" s="329">
        <v>40010</v>
      </c>
      <c r="I116" s="329">
        <v>0</v>
      </c>
      <c r="J116" s="329">
        <v>22000</v>
      </c>
      <c r="K116" s="329">
        <v>22000</v>
      </c>
      <c r="L116" s="329">
        <v>0</v>
      </c>
      <c r="M116" s="329">
        <v>0</v>
      </c>
      <c r="N116" s="329">
        <v>0</v>
      </c>
      <c r="O116" s="330">
        <v>22000</v>
      </c>
      <c r="P116" s="331">
        <f t="shared" ref="P116:AL116" si="123">SUM(P117:P120)</f>
        <v>0</v>
      </c>
      <c r="Q116" s="329">
        <f t="shared" si="123"/>
        <v>0</v>
      </c>
      <c r="R116" s="329">
        <f t="shared" si="123"/>
        <v>0</v>
      </c>
      <c r="S116" s="329">
        <f t="shared" si="123"/>
        <v>0</v>
      </c>
      <c r="T116" s="329">
        <f t="shared" si="123"/>
        <v>0</v>
      </c>
      <c r="U116" s="329">
        <f t="shared" si="123"/>
        <v>0</v>
      </c>
      <c r="V116" s="329">
        <f t="shared" si="123"/>
        <v>0</v>
      </c>
      <c r="W116" s="329">
        <f t="shared" si="123"/>
        <v>0</v>
      </c>
      <c r="X116" s="329">
        <f t="shared" si="123"/>
        <v>0</v>
      </c>
      <c r="Y116" s="329">
        <f t="shared" si="123"/>
        <v>0</v>
      </c>
      <c r="Z116" s="332">
        <f t="shared" si="123"/>
        <v>0</v>
      </c>
      <c r="AA116" s="333">
        <f t="shared" si="123"/>
        <v>2395070</v>
      </c>
      <c r="AB116" s="329">
        <f t="shared" si="123"/>
        <v>2395070</v>
      </c>
      <c r="AC116" s="329">
        <f t="shared" si="123"/>
        <v>1632500</v>
      </c>
      <c r="AD116" s="329">
        <f t="shared" si="123"/>
        <v>40010</v>
      </c>
      <c r="AE116" s="329">
        <f t="shared" si="123"/>
        <v>0</v>
      </c>
      <c r="AF116" s="329">
        <f t="shared" si="123"/>
        <v>22000</v>
      </c>
      <c r="AG116" s="329">
        <f t="shared" si="123"/>
        <v>22000</v>
      </c>
      <c r="AH116" s="329">
        <f t="shared" si="123"/>
        <v>0</v>
      </c>
      <c r="AI116" s="329">
        <f t="shared" si="123"/>
        <v>0</v>
      </c>
      <c r="AJ116" s="329">
        <f t="shared" si="123"/>
        <v>0</v>
      </c>
      <c r="AK116" s="332">
        <f t="shared" si="123"/>
        <v>22000</v>
      </c>
      <c r="AL116" s="334">
        <f t="shared" si="123"/>
        <v>2417070</v>
      </c>
    </row>
    <row r="117" spans="1:38" s="66" customFormat="1" ht="26.4" x14ac:dyDescent="0.25">
      <c r="A117" s="139" t="s">
        <v>48</v>
      </c>
      <c r="B117" s="141" t="s">
        <v>177</v>
      </c>
      <c r="C117" s="138" t="s">
        <v>87</v>
      </c>
      <c r="D117" s="180" t="s">
        <v>178</v>
      </c>
      <c r="E117" s="296">
        <v>2139870</v>
      </c>
      <c r="F117" s="296">
        <v>2139870</v>
      </c>
      <c r="G117" s="296">
        <v>1632500</v>
      </c>
      <c r="H117" s="296">
        <v>40010</v>
      </c>
      <c r="I117" s="296">
        <v>0</v>
      </c>
      <c r="J117" s="296">
        <v>22000</v>
      </c>
      <c r="K117" s="306">
        <v>22000</v>
      </c>
      <c r="L117" s="296">
        <v>0</v>
      </c>
      <c r="M117" s="296">
        <v>0</v>
      </c>
      <c r="N117" s="296">
        <v>0</v>
      </c>
      <c r="O117" s="307">
        <v>22000</v>
      </c>
      <c r="P117" s="298">
        <f>SUM(Q117)</f>
        <v>0</v>
      </c>
      <c r="Q117" s="304"/>
      <c r="R117" s="304"/>
      <c r="S117" s="304"/>
      <c r="T117" s="304"/>
      <c r="U117" s="299">
        <f>SUM(W117+Z117)</f>
        <v>0</v>
      </c>
      <c r="V117" s="299"/>
      <c r="W117" s="299"/>
      <c r="X117" s="299"/>
      <c r="Y117" s="299"/>
      <c r="Z117" s="300"/>
      <c r="AA117" s="301">
        <f t="shared" ref="AA117:AK119" si="124">SUM(E117+P117)</f>
        <v>2139870</v>
      </c>
      <c r="AB117" s="296">
        <f t="shared" si="124"/>
        <v>2139870</v>
      </c>
      <c r="AC117" s="296">
        <f t="shared" si="124"/>
        <v>1632500</v>
      </c>
      <c r="AD117" s="296">
        <f t="shared" si="124"/>
        <v>40010</v>
      </c>
      <c r="AE117" s="296">
        <f t="shared" si="124"/>
        <v>0</v>
      </c>
      <c r="AF117" s="296">
        <f t="shared" si="124"/>
        <v>22000</v>
      </c>
      <c r="AG117" s="296">
        <f t="shared" si="124"/>
        <v>22000</v>
      </c>
      <c r="AH117" s="296">
        <f t="shared" si="124"/>
        <v>0</v>
      </c>
      <c r="AI117" s="296">
        <f t="shared" si="124"/>
        <v>0</v>
      </c>
      <c r="AJ117" s="296">
        <f t="shared" si="124"/>
        <v>0</v>
      </c>
      <c r="AK117" s="302">
        <f t="shared" si="124"/>
        <v>22000</v>
      </c>
      <c r="AL117" s="303">
        <f>SUM(AA117+AF117)</f>
        <v>2161870</v>
      </c>
    </row>
    <row r="118" spans="1:38" s="66" customFormat="1" x14ac:dyDescent="0.25">
      <c r="A118" s="139" t="s">
        <v>246</v>
      </c>
      <c r="B118" s="140" t="s">
        <v>118</v>
      </c>
      <c r="C118" s="138" t="s">
        <v>100</v>
      </c>
      <c r="D118" s="163" t="s">
        <v>239</v>
      </c>
      <c r="E118" s="296">
        <v>14000</v>
      </c>
      <c r="F118" s="296">
        <v>14000</v>
      </c>
      <c r="G118" s="296">
        <v>0</v>
      </c>
      <c r="H118" s="296">
        <v>0</v>
      </c>
      <c r="I118" s="296">
        <v>0</v>
      </c>
      <c r="J118" s="296">
        <v>0</v>
      </c>
      <c r="K118" s="296">
        <v>0</v>
      </c>
      <c r="L118" s="296">
        <v>0</v>
      </c>
      <c r="M118" s="296">
        <v>0</v>
      </c>
      <c r="N118" s="296">
        <v>0</v>
      </c>
      <c r="O118" s="297">
        <v>0</v>
      </c>
      <c r="P118" s="298">
        <f>SUM(Q118)</f>
        <v>0</v>
      </c>
      <c r="Q118" s="304"/>
      <c r="R118" s="304"/>
      <c r="S118" s="304"/>
      <c r="T118" s="304"/>
      <c r="U118" s="299">
        <f>SUM(W118+Z118)</f>
        <v>0</v>
      </c>
      <c r="V118" s="304"/>
      <c r="W118" s="304"/>
      <c r="X118" s="304"/>
      <c r="Y118" s="304"/>
      <c r="Z118" s="305"/>
      <c r="AA118" s="301">
        <f t="shared" si="124"/>
        <v>14000</v>
      </c>
      <c r="AB118" s="296">
        <f t="shared" si="124"/>
        <v>14000</v>
      </c>
      <c r="AC118" s="296">
        <f t="shared" si="124"/>
        <v>0</v>
      </c>
      <c r="AD118" s="296">
        <f t="shared" si="124"/>
        <v>0</v>
      </c>
      <c r="AE118" s="296">
        <f t="shared" si="124"/>
        <v>0</v>
      </c>
      <c r="AF118" s="296">
        <f t="shared" si="124"/>
        <v>0</v>
      </c>
      <c r="AG118" s="296">
        <f t="shared" si="124"/>
        <v>0</v>
      </c>
      <c r="AH118" s="296">
        <f t="shared" si="124"/>
        <v>0</v>
      </c>
      <c r="AI118" s="296">
        <f t="shared" si="124"/>
        <v>0</v>
      </c>
      <c r="AJ118" s="296">
        <f t="shared" si="124"/>
        <v>0</v>
      </c>
      <c r="AK118" s="302">
        <f t="shared" si="124"/>
        <v>0</v>
      </c>
      <c r="AL118" s="303">
        <f>SUM(AA118+AF118)</f>
        <v>14000</v>
      </c>
    </row>
    <row r="119" spans="1:38" s="66" customFormat="1" ht="13.8" thickBot="1" x14ac:dyDescent="0.3">
      <c r="A119" s="197" t="s">
        <v>49</v>
      </c>
      <c r="B119" s="198" t="s">
        <v>50</v>
      </c>
      <c r="C119" s="198" t="s">
        <v>119</v>
      </c>
      <c r="D119" s="193" t="s">
        <v>51</v>
      </c>
      <c r="E119" s="312">
        <v>241200</v>
      </c>
      <c r="F119" s="312">
        <v>241200</v>
      </c>
      <c r="G119" s="312">
        <v>0</v>
      </c>
      <c r="H119" s="312">
        <v>0</v>
      </c>
      <c r="I119" s="312">
        <v>0</v>
      </c>
      <c r="J119" s="312">
        <v>0</v>
      </c>
      <c r="K119" s="312">
        <v>0</v>
      </c>
      <c r="L119" s="312">
        <v>0</v>
      </c>
      <c r="M119" s="312">
        <v>0</v>
      </c>
      <c r="N119" s="312">
        <v>0</v>
      </c>
      <c r="O119" s="313">
        <v>0</v>
      </c>
      <c r="P119" s="314">
        <f>SUM(Q119)</f>
        <v>0</v>
      </c>
      <c r="Q119" s="315"/>
      <c r="R119" s="315"/>
      <c r="S119" s="315"/>
      <c r="T119" s="315"/>
      <c r="U119" s="316">
        <f>SUM(W119+Z119)</f>
        <v>0</v>
      </c>
      <c r="V119" s="340"/>
      <c r="W119" s="340"/>
      <c r="X119" s="340"/>
      <c r="Y119" s="340"/>
      <c r="Z119" s="341"/>
      <c r="AA119" s="317">
        <f t="shared" si="124"/>
        <v>241200</v>
      </c>
      <c r="AB119" s="312">
        <f t="shared" si="124"/>
        <v>241200</v>
      </c>
      <c r="AC119" s="312">
        <f t="shared" si="124"/>
        <v>0</v>
      </c>
      <c r="AD119" s="312">
        <f t="shared" si="124"/>
        <v>0</v>
      </c>
      <c r="AE119" s="312">
        <f t="shared" si="124"/>
        <v>0</v>
      </c>
      <c r="AF119" s="312">
        <f t="shared" si="124"/>
        <v>0</v>
      </c>
      <c r="AG119" s="312">
        <f t="shared" si="124"/>
        <v>0</v>
      </c>
      <c r="AH119" s="312">
        <f t="shared" si="124"/>
        <v>0</v>
      </c>
      <c r="AI119" s="312">
        <f t="shared" si="124"/>
        <v>0</v>
      </c>
      <c r="AJ119" s="312">
        <f t="shared" si="124"/>
        <v>0</v>
      </c>
      <c r="AK119" s="318">
        <f t="shared" si="124"/>
        <v>0</v>
      </c>
      <c r="AL119" s="319">
        <f>SUM(AA119+AF119)</f>
        <v>241200</v>
      </c>
    </row>
    <row r="120" spans="1:38" s="66" customFormat="1" ht="13.8" hidden="1" thickBot="1" x14ac:dyDescent="0.3">
      <c r="A120" s="234" t="s">
        <v>52</v>
      </c>
      <c r="B120" s="235" t="s">
        <v>53</v>
      </c>
      <c r="C120" s="235" t="s">
        <v>90</v>
      </c>
      <c r="D120" s="236" t="s">
        <v>75</v>
      </c>
      <c r="E120" s="320">
        <v>0</v>
      </c>
      <c r="F120" s="320"/>
      <c r="G120" s="320"/>
      <c r="H120" s="320"/>
      <c r="I120" s="320"/>
      <c r="J120" s="320">
        <v>0</v>
      </c>
      <c r="K120" s="320"/>
      <c r="L120" s="320"/>
      <c r="M120" s="320"/>
      <c r="N120" s="320"/>
      <c r="O120" s="320"/>
      <c r="P120" s="357"/>
      <c r="Q120" s="357"/>
      <c r="R120" s="357"/>
      <c r="S120" s="357"/>
      <c r="T120" s="357"/>
      <c r="U120" s="357"/>
      <c r="V120" s="357"/>
      <c r="W120" s="357"/>
      <c r="X120" s="357"/>
      <c r="Y120" s="357"/>
      <c r="Z120" s="357"/>
      <c r="AA120" s="320">
        <f>SUM(AB120+AE120)</f>
        <v>0</v>
      </c>
      <c r="AB120" s="320"/>
      <c r="AC120" s="320"/>
      <c r="AD120" s="320"/>
      <c r="AE120" s="320"/>
      <c r="AF120" s="320">
        <f>SUM(AH120+AK120)</f>
        <v>0</v>
      </c>
      <c r="AG120" s="320"/>
      <c r="AH120" s="320"/>
      <c r="AI120" s="320"/>
      <c r="AJ120" s="320"/>
      <c r="AK120" s="320"/>
      <c r="AL120" s="321">
        <f>SUM(AA120+AF120)</f>
        <v>0</v>
      </c>
    </row>
    <row r="121" spans="1:38" s="93" customFormat="1" x14ac:dyDescent="0.25">
      <c r="A121" s="46" t="s">
        <v>173</v>
      </c>
      <c r="B121" s="47"/>
      <c r="C121" s="47"/>
      <c r="D121" s="38" t="s">
        <v>73</v>
      </c>
      <c r="E121" s="323">
        <v>3147120</v>
      </c>
      <c r="F121" s="323">
        <v>3129070</v>
      </c>
      <c r="G121" s="323">
        <v>1788330</v>
      </c>
      <c r="H121" s="323">
        <v>47490</v>
      </c>
      <c r="I121" s="323">
        <v>0</v>
      </c>
      <c r="J121" s="323">
        <v>0</v>
      </c>
      <c r="K121" s="323">
        <v>0</v>
      </c>
      <c r="L121" s="323">
        <v>0</v>
      </c>
      <c r="M121" s="323">
        <v>0</v>
      </c>
      <c r="N121" s="323">
        <v>0</v>
      </c>
      <c r="O121" s="324">
        <v>0</v>
      </c>
      <c r="P121" s="325">
        <f t="shared" ref="P121:AL121" si="125">SUM(P122)</f>
        <v>0</v>
      </c>
      <c r="Q121" s="323">
        <f t="shared" si="125"/>
        <v>0</v>
      </c>
      <c r="R121" s="323">
        <f t="shared" si="125"/>
        <v>0</v>
      </c>
      <c r="S121" s="323">
        <f t="shared" si="125"/>
        <v>0</v>
      </c>
      <c r="T121" s="323">
        <f t="shared" si="125"/>
        <v>0</v>
      </c>
      <c r="U121" s="323">
        <f t="shared" si="125"/>
        <v>0</v>
      </c>
      <c r="V121" s="323">
        <f t="shared" si="125"/>
        <v>0</v>
      </c>
      <c r="W121" s="323">
        <f t="shared" si="125"/>
        <v>0</v>
      </c>
      <c r="X121" s="323">
        <f t="shared" si="125"/>
        <v>0</v>
      </c>
      <c r="Y121" s="323">
        <f t="shared" si="125"/>
        <v>0</v>
      </c>
      <c r="Z121" s="326">
        <f t="shared" si="125"/>
        <v>0</v>
      </c>
      <c r="AA121" s="327">
        <f t="shared" si="125"/>
        <v>3147120</v>
      </c>
      <c r="AB121" s="323">
        <f t="shared" si="125"/>
        <v>3129070</v>
      </c>
      <c r="AC121" s="323">
        <f t="shared" si="125"/>
        <v>1788330</v>
      </c>
      <c r="AD121" s="323">
        <f t="shared" si="125"/>
        <v>47490</v>
      </c>
      <c r="AE121" s="323">
        <f t="shared" si="125"/>
        <v>0</v>
      </c>
      <c r="AF121" s="323">
        <f t="shared" si="125"/>
        <v>0</v>
      </c>
      <c r="AG121" s="323">
        <f t="shared" si="125"/>
        <v>0</v>
      </c>
      <c r="AH121" s="323">
        <f t="shared" si="125"/>
        <v>0</v>
      </c>
      <c r="AI121" s="323">
        <f t="shared" si="125"/>
        <v>0</v>
      </c>
      <c r="AJ121" s="323">
        <f t="shared" si="125"/>
        <v>0</v>
      </c>
      <c r="AK121" s="326">
        <f t="shared" si="125"/>
        <v>0</v>
      </c>
      <c r="AL121" s="328">
        <f t="shared" si="125"/>
        <v>3147120</v>
      </c>
    </row>
    <row r="122" spans="1:38" s="93" customFormat="1" x14ac:dyDescent="0.25">
      <c r="A122" s="42" t="s">
        <v>174</v>
      </c>
      <c r="B122" s="43"/>
      <c r="C122" s="43"/>
      <c r="D122" s="41" t="s">
        <v>73</v>
      </c>
      <c r="E122" s="329">
        <v>3147120</v>
      </c>
      <c r="F122" s="329">
        <v>3129070</v>
      </c>
      <c r="G122" s="329">
        <v>1788330</v>
      </c>
      <c r="H122" s="329">
        <v>47490</v>
      </c>
      <c r="I122" s="329">
        <v>0</v>
      </c>
      <c r="J122" s="329">
        <v>0</v>
      </c>
      <c r="K122" s="329">
        <v>0</v>
      </c>
      <c r="L122" s="329">
        <v>0</v>
      </c>
      <c r="M122" s="329">
        <v>0</v>
      </c>
      <c r="N122" s="329">
        <v>0</v>
      </c>
      <c r="O122" s="330">
        <v>0</v>
      </c>
      <c r="P122" s="331">
        <f>SUM(P123:P127)</f>
        <v>0</v>
      </c>
      <c r="Q122" s="329">
        <f t="shared" ref="Q122:AL122" si="126">SUM(Q123:Q127)</f>
        <v>0</v>
      </c>
      <c r="R122" s="329">
        <f t="shared" si="126"/>
        <v>0</v>
      </c>
      <c r="S122" s="329">
        <f t="shared" si="126"/>
        <v>0</v>
      </c>
      <c r="T122" s="329">
        <f t="shared" si="126"/>
        <v>0</v>
      </c>
      <c r="U122" s="329">
        <f t="shared" si="126"/>
        <v>0</v>
      </c>
      <c r="V122" s="329">
        <f t="shared" si="126"/>
        <v>0</v>
      </c>
      <c r="W122" s="329">
        <f t="shared" si="126"/>
        <v>0</v>
      </c>
      <c r="X122" s="329">
        <f t="shared" si="126"/>
        <v>0</v>
      </c>
      <c r="Y122" s="329">
        <f t="shared" si="126"/>
        <v>0</v>
      </c>
      <c r="Z122" s="332">
        <f t="shared" si="126"/>
        <v>0</v>
      </c>
      <c r="AA122" s="333">
        <f t="shared" si="126"/>
        <v>3147120</v>
      </c>
      <c r="AB122" s="329">
        <f t="shared" si="126"/>
        <v>3129070</v>
      </c>
      <c r="AC122" s="329">
        <f t="shared" si="126"/>
        <v>1788330</v>
      </c>
      <c r="AD122" s="329">
        <f t="shared" si="126"/>
        <v>47490</v>
      </c>
      <c r="AE122" s="329">
        <f t="shared" si="126"/>
        <v>0</v>
      </c>
      <c r="AF122" s="329">
        <f t="shared" si="126"/>
        <v>0</v>
      </c>
      <c r="AG122" s="329">
        <f t="shared" si="126"/>
        <v>0</v>
      </c>
      <c r="AH122" s="329">
        <f t="shared" si="126"/>
        <v>0</v>
      </c>
      <c r="AI122" s="329">
        <f t="shared" si="126"/>
        <v>0</v>
      </c>
      <c r="AJ122" s="329">
        <f t="shared" si="126"/>
        <v>0</v>
      </c>
      <c r="AK122" s="332">
        <f t="shared" si="126"/>
        <v>0</v>
      </c>
      <c r="AL122" s="334">
        <f t="shared" si="126"/>
        <v>3147120</v>
      </c>
    </row>
    <row r="123" spans="1:38" s="66" customFormat="1" ht="26.4" x14ac:dyDescent="0.25">
      <c r="A123" s="139" t="s">
        <v>54</v>
      </c>
      <c r="B123" s="141" t="s">
        <v>177</v>
      </c>
      <c r="C123" s="141" t="s">
        <v>87</v>
      </c>
      <c r="D123" s="180" t="s">
        <v>178</v>
      </c>
      <c r="E123" s="296">
        <v>2279070</v>
      </c>
      <c r="F123" s="296">
        <v>2279070</v>
      </c>
      <c r="G123" s="296">
        <v>1788330</v>
      </c>
      <c r="H123" s="296">
        <v>47490</v>
      </c>
      <c r="I123" s="296">
        <v>0</v>
      </c>
      <c r="J123" s="296">
        <v>0</v>
      </c>
      <c r="K123" s="296">
        <v>0</v>
      </c>
      <c r="L123" s="296">
        <v>0</v>
      </c>
      <c r="M123" s="296">
        <v>0</v>
      </c>
      <c r="N123" s="296">
        <v>0</v>
      </c>
      <c r="O123" s="297">
        <v>0</v>
      </c>
      <c r="P123" s="298">
        <f>SUM(Q123)</f>
        <v>0</v>
      </c>
      <c r="Q123" s="304"/>
      <c r="R123" s="304"/>
      <c r="S123" s="304"/>
      <c r="T123" s="304"/>
      <c r="U123" s="299">
        <f>SUM(W123+Z123)</f>
        <v>0</v>
      </c>
      <c r="V123" s="299"/>
      <c r="W123" s="299"/>
      <c r="X123" s="299"/>
      <c r="Y123" s="299"/>
      <c r="Z123" s="300"/>
      <c r="AA123" s="301">
        <f t="shared" ref="AA123:AK127" si="127">SUM(E123+P123)</f>
        <v>2279070</v>
      </c>
      <c r="AB123" s="296">
        <f t="shared" si="127"/>
        <v>2279070</v>
      </c>
      <c r="AC123" s="296">
        <f t="shared" si="127"/>
        <v>1788330</v>
      </c>
      <c r="AD123" s="296">
        <f t="shared" si="127"/>
        <v>47490</v>
      </c>
      <c r="AE123" s="296">
        <f t="shared" si="127"/>
        <v>0</v>
      </c>
      <c r="AF123" s="296">
        <f t="shared" si="127"/>
        <v>0</v>
      </c>
      <c r="AG123" s="296">
        <f t="shared" si="127"/>
        <v>0</v>
      </c>
      <c r="AH123" s="296">
        <f t="shared" si="127"/>
        <v>0</v>
      </c>
      <c r="AI123" s="296">
        <f t="shared" si="127"/>
        <v>0</v>
      </c>
      <c r="AJ123" s="296">
        <f t="shared" si="127"/>
        <v>0</v>
      </c>
      <c r="AK123" s="302">
        <f t="shared" si="127"/>
        <v>0</v>
      </c>
      <c r="AL123" s="303">
        <f>SUM(AA123+AF123)</f>
        <v>2279070</v>
      </c>
    </row>
    <row r="124" spans="1:38" s="66" customFormat="1" x14ac:dyDescent="0.25">
      <c r="A124" s="137" t="s">
        <v>55</v>
      </c>
      <c r="B124" s="170" t="s">
        <v>56</v>
      </c>
      <c r="C124" s="170" t="s">
        <v>100</v>
      </c>
      <c r="D124" s="215" t="s">
        <v>94</v>
      </c>
      <c r="E124" s="296">
        <v>18050</v>
      </c>
      <c r="F124" s="296">
        <v>0</v>
      </c>
      <c r="G124" s="296">
        <v>0</v>
      </c>
      <c r="H124" s="296">
        <v>0</v>
      </c>
      <c r="I124" s="296">
        <v>0</v>
      </c>
      <c r="J124" s="296">
        <v>0</v>
      </c>
      <c r="K124" s="296">
        <v>0</v>
      </c>
      <c r="L124" s="296">
        <v>0</v>
      </c>
      <c r="M124" s="296">
        <v>0</v>
      </c>
      <c r="N124" s="296">
        <v>0</v>
      </c>
      <c r="O124" s="297">
        <v>0</v>
      </c>
      <c r="P124" s="298"/>
      <c r="Q124" s="304"/>
      <c r="R124" s="304"/>
      <c r="S124" s="304"/>
      <c r="T124" s="304"/>
      <c r="U124" s="299">
        <f>SUM(W124+Z124)</f>
        <v>0</v>
      </c>
      <c r="V124" s="358"/>
      <c r="W124" s="358"/>
      <c r="X124" s="358"/>
      <c r="Y124" s="358"/>
      <c r="Z124" s="359"/>
      <c r="AA124" s="301">
        <f t="shared" si="127"/>
        <v>18050</v>
      </c>
      <c r="AB124" s="296">
        <f t="shared" si="127"/>
        <v>0</v>
      </c>
      <c r="AC124" s="296">
        <f t="shared" si="127"/>
        <v>0</v>
      </c>
      <c r="AD124" s="296">
        <f t="shared" si="127"/>
        <v>0</v>
      </c>
      <c r="AE124" s="296">
        <f t="shared" si="127"/>
        <v>0</v>
      </c>
      <c r="AF124" s="296">
        <f t="shared" si="127"/>
        <v>0</v>
      </c>
      <c r="AG124" s="296">
        <f t="shared" si="127"/>
        <v>0</v>
      </c>
      <c r="AH124" s="296">
        <f t="shared" si="127"/>
        <v>0</v>
      </c>
      <c r="AI124" s="296">
        <f t="shared" si="127"/>
        <v>0</v>
      </c>
      <c r="AJ124" s="296">
        <f t="shared" si="127"/>
        <v>0</v>
      </c>
      <c r="AK124" s="302">
        <f t="shared" si="127"/>
        <v>0</v>
      </c>
      <c r="AL124" s="303">
        <f>SUM(AA124+AF124)</f>
        <v>18050</v>
      </c>
    </row>
    <row r="125" spans="1:38" s="66" customFormat="1" hidden="1" x14ac:dyDescent="0.25">
      <c r="A125" s="137" t="s">
        <v>407</v>
      </c>
      <c r="B125" s="170" t="s">
        <v>408</v>
      </c>
      <c r="C125" s="170" t="s">
        <v>100</v>
      </c>
      <c r="D125" s="215" t="s">
        <v>409</v>
      </c>
      <c r="E125" s="296">
        <v>0</v>
      </c>
      <c r="F125" s="296">
        <v>0</v>
      </c>
      <c r="G125" s="296">
        <v>0</v>
      </c>
      <c r="H125" s="296">
        <v>0</v>
      </c>
      <c r="I125" s="296">
        <v>0</v>
      </c>
      <c r="J125" s="296">
        <v>0</v>
      </c>
      <c r="K125" s="296">
        <v>0</v>
      </c>
      <c r="L125" s="296">
        <v>0</v>
      </c>
      <c r="M125" s="296">
        <v>0</v>
      </c>
      <c r="N125" s="296">
        <v>0</v>
      </c>
      <c r="O125" s="297">
        <v>0</v>
      </c>
      <c r="P125" s="298"/>
      <c r="Q125" s="304"/>
      <c r="R125" s="304"/>
      <c r="S125" s="304"/>
      <c r="T125" s="304"/>
      <c r="U125" s="299"/>
      <c r="V125" s="358"/>
      <c r="W125" s="358"/>
      <c r="X125" s="358"/>
      <c r="Y125" s="358"/>
      <c r="Z125" s="359"/>
      <c r="AA125" s="301">
        <f t="shared" ref="AA125:AK125" si="128">SUM(E125+P125)</f>
        <v>0</v>
      </c>
      <c r="AB125" s="296">
        <f t="shared" si="128"/>
        <v>0</v>
      </c>
      <c r="AC125" s="296">
        <f t="shared" si="128"/>
        <v>0</v>
      </c>
      <c r="AD125" s="296">
        <f t="shared" si="128"/>
        <v>0</v>
      </c>
      <c r="AE125" s="296">
        <f t="shared" si="128"/>
        <v>0</v>
      </c>
      <c r="AF125" s="296">
        <f t="shared" si="128"/>
        <v>0</v>
      </c>
      <c r="AG125" s="296">
        <f t="shared" si="128"/>
        <v>0</v>
      </c>
      <c r="AH125" s="296">
        <f t="shared" si="128"/>
        <v>0</v>
      </c>
      <c r="AI125" s="296">
        <f t="shared" si="128"/>
        <v>0</v>
      </c>
      <c r="AJ125" s="296">
        <f t="shared" si="128"/>
        <v>0</v>
      </c>
      <c r="AK125" s="302">
        <f t="shared" si="128"/>
        <v>0</v>
      </c>
      <c r="AL125" s="303">
        <f>SUM(AA125+AF125)</f>
        <v>0</v>
      </c>
    </row>
    <row r="126" spans="1:38" s="66" customFormat="1" ht="26.4" x14ac:dyDescent="0.25">
      <c r="A126" s="137" t="s">
        <v>57</v>
      </c>
      <c r="B126" s="170" t="s">
        <v>58</v>
      </c>
      <c r="C126" s="170" t="s">
        <v>118</v>
      </c>
      <c r="D126" s="165" t="s">
        <v>333</v>
      </c>
      <c r="E126" s="296">
        <v>750000</v>
      </c>
      <c r="F126" s="296">
        <v>750000</v>
      </c>
      <c r="G126" s="296">
        <v>0</v>
      </c>
      <c r="H126" s="296">
        <v>0</v>
      </c>
      <c r="I126" s="296">
        <v>0</v>
      </c>
      <c r="J126" s="296">
        <v>0</v>
      </c>
      <c r="K126" s="296">
        <v>0</v>
      </c>
      <c r="L126" s="296">
        <v>0</v>
      </c>
      <c r="M126" s="296">
        <v>0</v>
      </c>
      <c r="N126" s="296">
        <v>0</v>
      </c>
      <c r="O126" s="297">
        <v>0</v>
      </c>
      <c r="P126" s="298">
        <f>SUM(Q126)</f>
        <v>0</v>
      </c>
      <c r="Q126" s="304"/>
      <c r="R126" s="304"/>
      <c r="S126" s="304"/>
      <c r="T126" s="304"/>
      <c r="U126" s="299">
        <f>SUM(W126+Z126)</f>
        <v>0</v>
      </c>
      <c r="V126" s="310"/>
      <c r="W126" s="310"/>
      <c r="X126" s="310"/>
      <c r="Y126" s="310"/>
      <c r="Z126" s="311"/>
      <c r="AA126" s="301">
        <f t="shared" si="127"/>
        <v>750000</v>
      </c>
      <c r="AB126" s="296">
        <f t="shared" si="127"/>
        <v>750000</v>
      </c>
      <c r="AC126" s="296">
        <f t="shared" si="127"/>
        <v>0</v>
      </c>
      <c r="AD126" s="296">
        <f t="shared" si="127"/>
        <v>0</v>
      </c>
      <c r="AE126" s="296">
        <f t="shared" si="127"/>
        <v>0</v>
      </c>
      <c r="AF126" s="296">
        <f t="shared" si="127"/>
        <v>0</v>
      </c>
      <c r="AG126" s="296">
        <f t="shared" si="127"/>
        <v>0</v>
      </c>
      <c r="AH126" s="296">
        <f t="shared" si="127"/>
        <v>0</v>
      </c>
      <c r="AI126" s="296">
        <f t="shared" si="127"/>
        <v>0</v>
      </c>
      <c r="AJ126" s="296">
        <f t="shared" si="127"/>
        <v>0</v>
      </c>
      <c r="AK126" s="302">
        <f t="shared" si="127"/>
        <v>0</v>
      </c>
      <c r="AL126" s="303">
        <f>SUM(AA126+AF126)</f>
        <v>750000</v>
      </c>
    </row>
    <row r="127" spans="1:38" s="66" customFormat="1" ht="13.8" thickBot="1" x14ac:dyDescent="0.3">
      <c r="A127" s="197" t="s">
        <v>59</v>
      </c>
      <c r="B127" s="198" t="s">
        <v>60</v>
      </c>
      <c r="C127" s="198" t="s">
        <v>118</v>
      </c>
      <c r="D127" s="169" t="s">
        <v>61</v>
      </c>
      <c r="E127" s="312">
        <v>100000</v>
      </c>
      <c r="F127" s="312">
        <v>100000</v>
      </c>
      <c r="G127" s="312">
        <v>0</v>
      </c>
      <c r="H127" s="312">
        <v>0</v>
      </c>
      <c r="I127" s="312">
        <v>0</v>
      </c>
      <c r="J127" s="312">
        <v>0</v>
      </c>
      <c r="K127" s="312">
        <v>0</v>
      </c>
      <c r="L127" s="312">
        <v>0</v>
      </c>
      <c r="M127" s="312">
        <v>0</v>
      </c>
      <c r="N127" s="312">
        <v>0</v>
      </c>
      <c r="O127" s="313">
        <v>0</v>
      </c>
      <c r="P127" s="314">
        <f>SUM(Q127)</f>
        <v>0</v>
      </c>
      <c r="Q127" s="315"/>
      <c r="R127" s="315"/>
      <c r="S127" s="315"/>
      <c r="T127" s="315"/>
      <c r="U127" s="316">
        <f>SUM(W127+Z127)</f>
        <v>0</v>
      </c>
      <c r="V127" s="351"/>
      <c r="W127" s="351"/>
      <c r="X127" s="351"/>
      <c r="Y127" s="351"/>
      <c r="Z127" s="352"/>
      <c r="AA127" s="317">
        <f t="shared" si="127"/>
        <v>100000</v>
      </c>
      <c r="AB127" s="312">
        <f t="shared" si="127"/>
        <v>100000</v>
      </c>
      <c r="AC127" s="312">
        <f t="shared" si="127"/>
        <v>0</v>
      </c>
      <c r="AD127" s="312">
        <f t="shared" si="127"/>
        <v>0</v>
      </c>
      <c r="AE127" s="312">
        <f t="shared" si="127"/>
        <v>0</v>
      </c>
      <c r="AF127" s="312">
        <f t="shared" si="127"/>
        <v>0</v>
      </c>
      <c r="AG127" s="312">
        <f t="shared" si="127"/>
        <v>0</v>
      </c>
      <c r="AH127" s="312">
        <f t="shared" si="127"/>
        <v>0</v>
      </c>
      <c r="AI127" s="312">
        <f t="shared" si="127"/>
        <v>0</v>
      </c>
      <c r="AJ127" s="312">
        <f t="shared" si="127"/>
        <v>0</v>
      </c>
      <c r="AK127" s="318">
        <f t="shared" si="127"/>
        <v>0</v>
      </c>
      <c r="AL127" s="319">
        <f>SUM(AA127+AF127)</f>
        <v>100000</v>
      </c>
    </row>
    <row r="128" spans="1:38" s="71" customFormat="1" ht="13.8" thickBot="1" x14ac:dyDescent="0.3">
      <c r="A128" s="97" t="s">
        <v>310</v>
      </c>
      <c r="B128" s="98" t="s">
        <v>310</v>
      </c>
      <c r="C128" s="98" t="s">
        <v>310</v>
      </c>
      <c r="D128" s="82" t="s">
        <v>316</v>
      </c>
      <c r="E128" s="360">
        <f>SUM(E121+E115+E92+E84+E76+E50+E35+E14)</f>
        <v>186051682.76999998</v>
      </c>
      <c r="F128" s="360">
        <f t="shared" ref="F128:AL128" si="129">SUM(F121+F115+F92+F84+F76+F50+F35+F14)</f>
        <v>186033632.76999998</v>
      </c>
      <c r="G128" s="360">
        <f t="shared" si="129"/>
        <v>98876813</v>
      </c>
      <c r="H128" s="360">
        <f t="shared" si="129"/>
        <v>14410213</v>
      </c>
      <c r="I128" s="360">
        <f t="shared" si="129"/>
        <v>0</v>
      </c>
      <c r="J128" s="360">
        <f t="shared" si="129"/>
        <v>19564304.490000002</v>
      </c>
      <c r="K128" s="360">
        <f t="shared" si="129"/>
        <v>12305796</v>
      </c>
      <c r="L128" s="360">
        <f t="shared" si="129"/>
        <v>7103508.4900000002</v>
      </c>
      <c r="M128" s="360">
        <f t="shared" si="129"/>
        <v>817100</v>
      </c>
      <c r="N128" s="360">
        <f t="shared" si="129"/>
        <v>59600</v>
      </c>
      <c r="O128" s="360">
        <f t="shared" si="129"/>
        <v>12460796</v>
      </c>
      <c r="P128" s="360">
        <f t="shared" si="129"/>
        <v>140</v>
      </c>
      <c r="Q128" s="360">
        <f t="shared" si="129"/>
        <v>140</v>
      </c>
      <c r="R128" s="360">
        <f t="shared" si="129"/>
        <v>62658.43</v>
      </c>
      <c r="S128" s="360">
        <f t="shared" si="129"/>
        <v>-25000</v>
      </c>
      <c r="T128" s="360">
        <f t="shared" si="129"/>
        <v>0</v>
      </c>
      <c r="U128" s="360">
        <f t="shared" si="129"/>
        <v>-140</v>
      </c>
      <c r="V128" s="360">
        <f t="shared" si="129"/>
        <v>-140</v>
      </c>
      <c r="W128" s="360">
        <f t="shared" si="129"/>
        <v>0</v>
      </c>
      <c r="X128" s="360">
        <f t="shared" si="129"/>
        <v>0</v>
      </c>
      <c r="Y128" s="360">
        <f t="shared" si="129"/>
        <v>0</v>
      </c>
      <c r="Z128" s="360">
        <f t="shared" si="129"/>
        <v>-140</v>
      </c>
      <c r="AA128" s="360">
        <f t="shared" si="129"/>
        <v>186051822.76999998</v>
      </c>
      <c r="AB128" s="360">
        <f t="shared" si="129"/>
        <v>186033772.76999998</v>
      </c>
      <c r="AC128" s="360">
        <f t="shared" si="129"/>
        <v>98939471.430000007</v>
      </c>
      <c r="AD128" s="360">
        <f t="shared" si="129"/>
        <v>14385213</v>
      </c>
      <c r="AE128" s="360">
        <f t="shared" si="129"/>
        <v>0</v>
      </c>
      <c r="AF128" s="360">
        <f t="shared" si="129"/>
        <v>19564164.490000002</v>
      </c>
      <c r="AG128" s="360">
        <f t="shared" si="129"/>
        <v>12305656</v>
      </c>
      <c r="AH128" s="360">
        <f t="shared" si="129"/>
        <v>7103508.4900000002</v>
      </c>
      <c r="AI128" s="360">
        <f t="shared" si="129"/>
        <v>817100</v>
      </c>
      <c r="AJ128" s="360">
        <f t="shared" si="129"/>
        <v>59600</v>
      </c>
      <c r="AK128" s="360">
        <f t="shared" si="129"/>
        <v>12460656</v>
      </c>
      <c r="AL128" s="361">
        <f t="shared" si="129"/>
        <v>205615987.25999999</v>
      </c>
    </row>
    <row r="129" spans="1:38" s="71" customFormat="1" x14ac:dyDescent="0.25">
      <c r="A129" s="88"/>
      <c r="B129" s="88"/>
      <c r="C129" s="88"/>
      <c r="D129" s="89"/>
      <c r="E129" s="269"/>
      <c r="F129" s="269"/>
      <c r="G129" s="269"/>
      <c r="H129" s="269"/>
      <c r="I129" s="269"/>
      <c r="J129" s="269"/>
      <c r="K129" s="269"/>
      <c r="L129" s="269"/>
      <c r="M129" s="269"/>
      <c r="N129" s="269"/>
      <c r="O129" s="269"/>
      <c r="P129" s="270"/>
      <c r="Q129" s="270"/>
      <c r="R129" s="270"/>
      <c r="S129" s="270"/>
      <c r="T129" s="270"/>
      <c r="U129" s="270"/>
      <c r="V129" s="270"/>
      <c r="W129" s="270"/>
      <c r="X129" s="270"/>
      <c r="Y129" s="270"/>
      <c r="Z129" s="27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90"/>
      <c r="AL129" s="90"/>
    </row>
    <row r="130" spans="1:38" ht="29.4" customHeight="1" x14ac:dyDescent="0.3">
      <c r="A130" s="61"/>
      <c r="B130" s="230" t="s">
        <v>394</v>
      </c>
      <c r="C130" s="230"/>
      <c r="D130" s="449"/>
      <c r="E130" s="450"/>
      <c r="F130" s="450"/>
      <c r="G130" s="450"/>
      <c r="H130" s="450" t="s">
        <v>393</v>
      </c>
      <c r="I130" s="448"/>
      <c r="J130" s="446"/>
      <c r="K130" s="446"/>
      <c r="L130" s="446"/>
      <c r="M130" s="446"/>
      <c r="N130" s="446"/>
      <c r="O130" s="446"/>
      <c r="P130" s="447"/>
      <c r="Q130" s="447"/>
      <c r="R130" s="447"/>
      <c r="S130" s="447"/>
      <c r="T130" s="447"/>
      <c r="U130" s="447"/>
      <c r="V130" s="447"/>
      <c r="W130" s="447"/>
      <c r="X130" s="447"/>
      <c r="Y130" s="447"/>
      <c r="Z130" s="447"/>
      <c r="AA130" s="273"/>
      <c r="AB130" s="4"/>
      <c r="AC130" s="275"/>
      <c r="AD130" s="276"/>
      <c r="AE130" s="275"/>
      <c r="AF130" s="274"/>
      <c r="AG130" s="274"/>
      <c r="AH130" s="275"/>
      <c r="AI130" s="277"/>
      <c r="AJ130" s="277"/>
      <c r="AK130" s="277"/>
      <c r="AL130" s="278"/>
    </row>
    <row r="131" spans="1:38" s="14" customFormat="1" x14ac:dyDescent="0.25">
      <c r="A131" s="75"/>
      <c r="B131" s="75"/>
      <c r="C131" s="76"/>
      <c r="D131" s="149"/>
      <c r="E131" s="271"/>
      <c r="F131" s="271"/>
      <c r="G131" s="271"/>
      <c r="H131" s="271"/>
      <c r="I131" s="271"/>
      <c r="J131" s="271"/>
      <c r="K131" s="271"/>
      <c r="L131" s="271"/>
      <c r="M131" s="271"/>
      <c r="N131" s="271"/>
      <c r="O131" s="271"/>
      <c r="P131" s="272"/>
      <c r="Q131" s="272"/>
      <c r="R131" s="272"/>
      <c r="S131" s="272"/>
      <c r="T131" s="272"/>
      <c r="U131" s="272"/>
      <c r="V131" s="272"/>
      <c r="W131" s="272"/>
      <c r="X131" s="272"/>
      <c r="Y131" s="272"/>
      <c r="Z131" s="272"/>
      <c r="AA131" s="274"/>
      <c r="AB131" s="279"/>
      <c r="AC131" s="279"/>
      <c r="AD131" s="279"/>
      <c r="AE131" s="279"/>
      <c r="AF131" s="274"/>
      <c r="AG131" s="274"/>
      <c r="AH131" s="279"/>
      <c r="AI131" s="279"/>
      <c r="AJ131" s="279"/>
      <c r="AK131" s="279"/>
      <c r="AL131" s="274"/>
    </row>
    <row r="132" spans="1:38" x14ac:dyDescent="0.25">
      <c r="A132" s="4"/>
      <c r="B132" s="4"/>
      <c r="C132" s="4"/>
      <c r="D132" s="143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143"/>
      <c r="Q132" s="143"/>
      <c r="R132" s="143"/>
      <c r="S132" s="143"/>
      <c r="T132" s="143"/>
      <c r="U132" s="143"/>
      <c r="V132" s="143"/>
      <c r="W132" s="143"/>
      <c r="X132" s="143"/>
      <c r="Y132" s="143"/>
      <c r="Z132" s="143"/>
      <c r="AA132" s="71"/>
      <c r="AB132" s="4"/>
      <c r="AC132" s="4"/>
      <c r="AD132" s="4"/>
      <c r="AE132" s="4"/>
      <c r="AF132" s="71"/>
      <c r="AG132" s="71"/>
      <c r="AH132" s="4"/>
      <c r="AI132" s="4"/>
      <c r="AJ132" s="4"/>
      <c r="AK132" s="4"/>
      <c r="AL132" s="71"/>
    </row>
    <row r="133" spans="1:38" x14ac:dyDescent="0.25">
      <c r="A133" s="4"/>
      <c r="B133" s="4"/>
      <c r="C133" s="4"/>
      <c r="D133" s="143"/>
      <c r="E133" s="143"/>
      <c r="F133" s="143"/>
      <c r="G133" s="143"/>
      <c r="H133" s="143"/>
      <c r="I133" s="143"/>
      <c r="J133" s="143"/>
      <c r="K133" s="143"/>
      <c r="L133" s="143"/>
      <c r="M133" s="143"/>
      <c r="N133" s="143"/>
      <c r="O133" s="143"/>
      <c r="P133" s="143"/>
      <c r="Q133" s="143"/>
      <c r="R133" s="143"/>
      <c r="S133" s="143"/>
      <c r="T133" s="143"/>
      <c r="U133" s="143"/>
      <c r="V133" s="143"/>
      <c r="W133" s="143"/>
      <c r="X133" s="143"/>
      <c r="Y133" s="143"/>
      <c r="Z133" s="143"/>
      <c r="AA133" s="71"/>
      <c r="AB133" s="4"/>
      <c r="AC133" s="4"/>
      <c r="AD133" s="4"/>
      <c r="AE133" s="4"/>
      <c r="AF133" s="71"/>
      <c r="AG133" s="71"/>
      <c r="AH133" s="4"/>
      <c r="AI133" s="4"/>
      <c r="AJ133" s="4"/>
      <c r="AK133" s="4"/>
      <c r="AL133" s="71"/>
    </row>
    <row r="134" spans="1:38" x14ac:dyDescent="0.25">
      <c r="A134" s="4"/>
      <c r="B134" s="4"/>
      <c r="C134" s="4"/>
      <c r="D134" s="143"/>
      <c r="E134" s="143"/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3"/>
      <c r="V134" s="143"/>
      <c r="W134" s="143"/>
      <c r="X134" s="143"/>
      <c r="Y134" s="143"/>
      <c r="Z134" s="143"/>
      <c r="AA134" s="71"/>
      <c r="AB134" s="4"/>
      <c r="AC134" s="4"/>
      <c r="AD134" s="4"/>
      <c r="AE134" s="4"/>
      <c r="AF134" s="71"/>
      <c r="AG134" s="71"/>
      <c r="AH134" s="4"/>
      <c r="AI134" s="4"/>
      <c r="AJ134" s="4"/>
      <c r="AK134" s="4"/>
      <c r="AL134" s="71"/>
    </row>
    <row r="135" spans="1:38" x14ac:dyDescent="0.25">
      <c r="A135" s="4"/>
      <c r="B135" s="4"/>
      <c r="C135" s="4"/>
      <c r="D135" s="143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43"/>
      <c r="X135" s="143"/>
      <c r="Y135" s="143"/>
      <c r="Z135" s="143"/>
      <c r="AA135" s="71"/>
      <c r="AB135" s="4"/>
      <c r="AC135" s="4"/>
      <c r="AD135" s="4"/>
      <c r="AE135" s="4"/>
      <c r="AF135" s="71"/>
      <c r="AG135" s="71"/>
      <c r="AH135" s="4"/>
      <c r="AI135" s="4"/>
      <c r="AJ135" s="4"/>
      <c r="AK135" s="4"/>
      <c r="AL135" s="71"/>
    </row>
    <row r="136" spans="1:38" x14ac:dyDescent="0.25">
      <c r="A136" s="4"/>
      <c r="B136" s="4"/>
      <c r="C136" s="4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  <c r="Z136" s="143"/>
      <c r="AA136" s="71"/>
      <c r="AB136" s="4"/>
      <c r="AC136" s="4"/>
      <c r="AD136" s="4"/>
      <c r="AE136" s="4"/>
      <c r="AF136" s="71"/>
      <c r="AG136" s="71"/>
      <c r="AH136" s="4"/>
      <c r="AI136" s="4"/>
      <c r="AJ136" s="4"/>
      <c r="AK136" s="4"/>
      <c r="AL136" s="71"/>
    </row>
    <row r="137" spans="1:38" x14ac:dyDescent="0.25">
      <c r="A137" s="4"/>
      <c r="B137" s="4"/>
      <c r="C137" s="4"/>
      <c r="D137" s="143"/>
      <c r="E137" s="143"/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  <c r="Y137" s="143"/>
      <c r="Z137" s="143"/>
      <c r="AA137" s="71"/>
      <c r="AB137" s="4"/>
      <c r="AC137" s="4"/>
      <c r="AD137" s="4"/>
      <c r="AE137" s="4"/>
      <c r="AF137" s="71"/>
      <c r="AG137" s="71"/>
      <c r="AH137" s="4"/>
      <c r="AI137" s="4"/>
      <c r="AJ137" s="4"/>
      <c r="AK137" s="4"/>
      <c r="AL137" s="71"/>
    </row>
    <row r="138" spans="1:38" x14ac:dyDescent="0.25">
      <c r="A138" s="4"/>
      <c r="B138" s="4"/>
      <c r="C138" s="4"/>
      <c r="D138" s="143"/>
      <c r="E138" s="143"/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  <c r="Y138" s="143"/>
      <c r="Z138" s="143"/>
      <c r="AA138" s="71"/>
      <c r="AB138" s="4"/>
      <c r="AC138" s="4"/>
      <c r="AD138" s="4"/>
      <c r="AE138" s="4"/>
      <c r="AF138" s="71"/>
      <c r="AG138" s="71"/>
      <c r="AH138" s="4"/>
      <c r="AI138" s="4"/>
      <c r="AJ138" s="4"/>
      <c r="AK138" s="4"/>
      <c r="AL138" s="71"/>
    </row>
    <row r="139" spans="1:38" x14ac:dyDescent="0.25">
      <c r="A139" s="4"/>
      <c r="B139" s="4"/>
      <c r="C139" s="4"/>
      <c r="D139" s="143"/>
      <c r="E139" s="143"/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  <c r="Z139" s="143"/>
      <c r="AA139" s="71"/>
      <c r="AB139" s="4"/>
      <c r="AC139" s="4"/>
      <c r="AD139" s="4"/>
      <c r="AE139" s="4"/>
      <c r="AF139" s="71"/>
      <c r="AG139" s="71"/>
      <c r="AH139" s="4"/>
      <c r="AI139" s="4"/>
      <c r="AJ139" s="4"/>
      <c r="AK139" s="4"/>
      <c r="AL139" s="71"/>
    </row>
    <row r="140" spans="1:38" x14ac:dyDescent="0.25">
      <c r="A140" s="4"/>
      <c r="B140" s="4"/>
      <c r="C140" s="4"/>
      <c r="D140" s="143"/>
      <c r="E140" s="143"/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  <c r="Y140" s="143"/>
      <c r="Z140" s="143"/>
      <c r="AA140" s="71"/>
      <c r="AB140" s="4"/>
      <c r="AC140" s="4"/>
      <c r="AD140" s="4"/>
      <c r="AE140" s="4"/>
      <c r="AF140" s="71"/>
      <c r="AG140" s="71"/>
      <c r="AH140" s="4"/>
      <c r="AI140" s="4"/>
      <c r="AJ140" s="4"/>
      <c r="AK140" s="4"/>
      <c r="AL140" s="71"/>
    </row>
  </sheetData>
  <mergeCells count="47">
    <mergeCell ref="E11:E12"/>
    <mergeCell ref="F11:F12"/>
    <mergeCell ref="G11:H11"/>
    <mergeCell ref="I11:I12"/>
    <mergeCell ref="U11:U12"/>
    <mergeCell ref="Q11:Q12"/>
    <mergeCell ref="R11:S11"/>
    <mergeCell ref="L11:L12"/>
    <mergeCell ref="M11:N11"/>
    <mergeCell ref="J11:J12"/>
    <mergeCell ref="K11:K12"/>
    <mergeCell ref="P11:P12"/>
    <mergeCell ref="T11:T12"/>
    <mergeCell ref="E9:O9"/>
    <mergeCell ref="P9:Z9"/>
    <mergeCell ref="E10:I10"/>
    <mergeCell ref="J10:O10"/>
    <mergeCell ref="P10:T10"/>
    <mergeCell ref="AB11:AB12"/>
    <mergeCell ref="X11:Y11"/>
    <mergeCell ref="Z11:Z12"/>
    <mergeCell ref="AA11:AA12"/>
    <mergeCell ref="AL9:AL12"/>
    <mergeCell ref="U10:Z10"/>
    <mergeCell ref="V11:V12"/>
    <mergeCell ref="AJ1:AK1"/>
    <mergeCell ref="AJ2:AK2"/>
    <mergeCell ref="A5:AK5"/>
    <mergeCell ref="AA8:AK8"/>
    <mergeCell ref="AI3:AK3"/>
    <mergeCell ref="AI4:AJ4"/>
    <mergeCell ref="A9:A12"/>
    <mergeCell ref="C9:C12"/>
    <mergeCell ref="AA10:AE10"/>
    <mergeCell ref="B9:B12"/>
    <mergeCell ref="AA9:AK9"/>
    <mergeCell ref="AE11:AE12"/>
    <mergeCell ref="O11:O12"/>
    <mergeCell ref="D9:D12"/>
    <mergeCell ref="AC11:AD11"/>
    <mergeCell ref="AK11:AK12"/>
    <mergeCell ref="AH11:AH12"/>
    <mergeCell ref="W11:W12"/>
    <mergeCell ref="AG11:AG12"/>
    <mergeCell ref="AF10:AK10"/>
    <mergeCell ref="AF11:AF12"/>
    <mergeCell ref="AI11:AJ11"/>
  </mergeCells>
  <phoneticPr fontId="2" type="noConversion"/>
  <pageMargins left="0.31496062992125984" right="0.19685039370078741" top="0.27559055118110237" bottom="0.23622047244094491" header="0.19685039370078741" footer="0.19685039370078741"/>
  <pageSetup paperSize="9" scale="54" fitToWidth="2" fitToHeight="3" orientation="landscape" r:id="rId1"/>
  <headerFooter alignWithMargins="0"/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X115"/>
  <sheetViews>
    <sheetView showZeros="0" zoomScale="55" zoomScaleNormal="55" zoomScaleSheetLayoutView="70" workbookViewId="0">
      <pane xSplit="6" ySplit="15" topLeftCell="I91" activePane="bottomRight" state="frozen"/>
      <selection pane="topRight" activeCell="G1" sqref="G1"/>
      <selection pane="bottomLeft" activeCell="A12" sqref="A12"/>
      <selection pane="bottomRight" activeCell="D110" sqref="D110"/>
    </sheetView>
  </sheetViews>
  <sheetFormatPr defaultColWidth="9.109375" defaultRowHeight="13.2" x14ac:dyDescent="0.25"/>
  <cols>
    <col min="1" max="1" width="11.33203125" style="2" customWidth="1"/>
    <col min="2" max="2" width="10.44140625" style="2" customWidth="1"/>
    <col min="3" max="3" width="8.109375" style="2" customWidth="1"/>
    <col min="4" max="4" width="64.77734375" style="2" customWidth="1"/>
    <col min="5" max="5" width="63.109375" style="2" customWidth="1"/>
    <col min="6" max="10" width="14.44140625" style="2" customWidth="1"/>
    <col min="11" max="11" width="16.109375" style="2" customWidth="1"/>
    <col min="12" max="12" width="14.44140625" style="2" customWidth="1"/>
    <col min="13" max="13" width="14.77734375" style="2" customWidth="1"/>
    <col min="14" max="14" width="19.33203125" style="2" customWidth="1"/>
    <col min="15" max="15" width="15.77734375" style="2" customWidth="1"/>
    <col min="16" max="16" width="14.44140625" style="2" customWidth="1"/>
    <col min="17" max="17" width="16.6640625" style="2" customWidth="1"/>
    <col min="18" max="18" width="18" style="2" customWidth="1"/>
    <col min="19" max="19" width="11.44140625" style="14" bestFit="1" customWidth="1"/>
    <col min="20" max="20" width="29.77734375" style="14" bestFit="1" customWidth="1"/>
    <col min="21" max="16384" width="9.109375" style="14"/>
  </cols>
  <sheetData>
    <row r="1" spans="1:50" s="481" customFormat="1" ht="10.95" customHeight="1" x14ac:dyDescent="0.3">
      <c r="A1" s="480"/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632" t="s">
        <v>307</v>
      </c>
      <c r="Q1" s="632"/>
      <c r="R1" s="632"/>
      <c r="S1" s="134"/>
    </row>
    <row r="2" spans="1:50" s="481" customFormat="1" ht="10.95" customHeight="1" x14ac:dyDescent="0.3">
      <c r="A2" s="480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632" t="s">
        <v>306</v>
      </c>
      <c r="Q2" s="632"/>
      <c r="R2" s="632"/>
      <c r="S2" s="134"/>
    </row>
    <row r="3" spans="1:50" s="481" customFormat="1" ht="47.4" customHeight="1" x14ac:dyDescent="0.3">
      <c r="A3" s="480"/>
      <c r="B3" s="480"/>
      <c r="C3" s="480"/>
      <c r="D3" s="480"/>
      <c r="E3" s="451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615" t="s">
        <v>391</v>
      </c>
      <c r="Q3" s="615"/>
      <c r="R3" s="615"/>
      <c r="S3" s="135"/>
    </row>
    <row r="4" spans="1:50" ht="13.8" x14ac:dyDescent="0.25">
      <c r="P4" s="229">
        <v>44134</v>
      </c>
      <c r="Q4" s="2" t="s">
        <v>426</v>
      </c>
      <c r="S4" s="37"/>
    </row>
    <row r="5" spans="1:50" ht="19.2" customHeight="1" x14ac:dyDescent="0.25">
      <c r="P5" s="479"/>
      <c r="Q5" s="479"/>
      <c r="R5" s="95"/>
    </row>
    <row r="6" spans="1:50" ht="46.95" customHeight="1" x14ac:dyDescent="0.25">
      <c r="A6" s="613" t="s">
        <v>367</v>
      </c>
      <c r="B6" s="633"/>
      <c r="C6" s="633"/>
      <c r="D6" s="633"/>
      <c r="E6" s="633"/>
      <c r="F6" s="633"/>
      <c r="G6" s="633"/>
      <c r="H6" s="633"/>
      <c r="I6" s="633"/>
      <c r="J6" s="633"/>
      <c r="K6" s="633"/>
      <c r="L6" s="633"/>
      <c r="M6" s="633"/>
      <c r="N6" s="633"/>
      <c r="O6" s="633"/>
      <c r="P6" s="633"/>
      <c r="Q6" s="633"/>
      <c r="R6" s="633"/>
    </row>
    <row r="7" spans="1:50" ht="22.8" x14ac:dyDescent="0.25">
      <c r="A7" s="62"/>
      <c r="B7" s="482"/>
      <c r="C7" s="637">
        <v>18202100000</v>
      </c>
      <c r="D7" s="637"/>
      <c r="E7" s="482"/>
      <c r="F7" s="482"/>
      <c r="G7" s="482"/>
      <c r="H7" s="482"/>
      <c r="I7" s="482"/>
      <c r="J7" s="482"/>
      <c r="K7" s="482"/>
      <c r="L7" s="482"/>
      <c r="M7" s="482"/>
      <c r="N7" s="482"/>
      <c r="O7" s="482"/>
      <c r="P7" s="482"/>
      <c r="Q7" s="482"/>
      <c r="R7" s="482"/>
    </row>
    <row r="8" spans="1:50" ht="17.399999999999999" customHeight="1" x14ac:dyDescent="0.25">
      <c r="A8" s="62"/>
      <c r="B8" s="482"/>
      <c r="C8" s="157" t="s">
        <v>354</v>
      </c>
      <c r="D8" s="482"/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482"/>
      <c r="P8" s="482"/>
      <c r="Q8" s="482"/>
      <c r="R8" s="482"/>
    </row>
    <row r="9" spans="1:50" ht="18" thickBot="1" x14ac:dyDescent="0.35">
      <c r="A9" s="483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 t="s">
        <v>319</v>
      </c>
      <c r="Q9" s="484"/>
      <c r="R9" s="484"/>
    </row>
    <row r="10" spans="1:50" ht="18.600000000000001" customHeight="1" x14ac:dyDescent="0.25">
      <c r="A10" s="648" t="s">
        <v>313</v>
      </c>
      <c r="B10" s="650" t="s">
        <v>357</v>
      </c>
      <c r="C10" s="650" t="s">
        <v>358</v>
      </c>
      <c r="D10" s="652" t="s">
        <v>359</v>
      </c>
      <c r="E10" s="638" t="s">
        <v>317</v>
      </c>
      <c r="F10" s="640" t="s">
        <v>318</v>
      </c>
      <c r="G10" s="646" t="s">
        <v>385</v>
      </c>
      <c r="H10" s="635"/>
      <c r="I10" s="635"/>
      <c r="J10" s="647"/>
      <c r="K10" s="634" t="s">
        <v>386</v>
      </c>
      <c r="L10" s="635"/>
      <c r="M10" s="635"/>
      <c r="N10" s="636"/>
      <c r="O10" s="646" t="s">
        <v>388</v>
      </c>
      <c r="P10" s="635"/>
      <c r="Q10" s="635"/>
      <c r="R10" s="647"/>
    </row>
    <row r="11" spans="1:50" x14ac:dyDescent="0.25">
      <c r="A11" s="649"/>
      <c r="B11" s="651"/>
      <c r="C11" s="651"/>
      <c r="D11" s="653"/>
      <c r="E11" s="639"/>
      <c r="F11" s="641"/>
      <c r="G11" s="643" t="s">
        <v>314</v>
      </c>
      <c r="H11" s="656" t="s">
        <v>79</v>
      </c>
      <c r="I11" s="644" t="s">
        <v>80</v>
      </c>
      <c r="J11" s="657"/>
      <c r="K11" s="658" t="s">
        <v>314</v>
      </c>
      <c r="L11" s="656" t="s">
        <v>79</v>
      </c>
      <c r="M11" s="644" t="s">
        <v>80</v>
      </c>
      <c r="N11" s="645"/>
      <c r="O11" s="643" t="s">
        <v>314</v>
      </c>
      <c r="P11" s="656" t="s">
        <v>79</v>
      </c>
      <c r="Q11" s="644" t="s">
        <v>80</v>
      </c>
      <c r="R11" s="657"/>
      <c r="T11" s="485" t="s">
        <v>79</v>
      </c>
    </row>
    <row r="12" spans="1:50" ht="39.6" x14ac:dyDescent="0.25">
      <c r="A12" s="649"/>
      <c r="B12" s="651"/>
      <c r="C12" s="651"/>
      <c r="D12" s="653"/>
      <c r="E12" s="639"/>
      <c r="F12" s="641"/>
      <c r="G12" s="643"/>
      <c r="H12" s="656"/>
      <c r="I12" s="246" t="s">
        <v>315</v>
      </c>
      <c r="J12" s="251" t="s">
        <v>389</v>
      </c>
      <c r="K12" s="658"/>
      <c r="L12" s="656"/>
      <c r="M12" s="246" t="s">
        <v>315</v>
      </c>
      <c r="N12" s="252" t="s">
        <v>389</v>
      </c>
      <c r="O12" s="643"/>
      <c r="P12" s="656"/>
      <c r="Q12" s="246" t="s">
        <v>315</v>
      </c>
      <c r="R12" s="251" t="s">
        <v>389</v>
      </c>
      <c r="T12" s="485"/>
    </row>
    <row r="13" spans="1:50" ht="13.8" thickBot="1" x14ac:dyDescent="0.3">
      <c r="A13" s="486">
        <v>1</v>
      </c>
      <c r="B13" s="487">
        <v>2</v>
      </c>
      <c r="C13" s="487">
        <v>3</v>
      </c>
      <c r="D13" s="488">
        <v>4</v>
      </c>
      <c r="E13" s="489">
        <v>5</v>
      </c>
      <c r="F13" s="490">
        <v>6</v>
      </c>
      <c r="G13" s="268">
        <v>7</v>
      </c>
      <c r="H13" s="486">
        <v>8</v>
      </c>
      <c r="I13" s="487">
        <v>9</v>
      </c>
      <c r="J13" s="491">
        <v>10</v>
      </c>
      <c r="K13" s="492">
        <v>11</v>
      </c>
      <c r="L13" s="493">
        <v>12</v>
      </c>
      <c r="M13" s="493">
        <v>13</v>
      </c>
      <c r="N13" s="280">
        <v>14</v>
      </c>
      <c r="O13" s="494">
        <v>15</v>
      </c>
      <c r="P13" s="495">
        <v>16</v>
      </c>
      <c r="Q13" s="495">
        <v>17</v>
      </c>
      <c r="R13" s="496">
        <v>18</v>
      </c>
      <c r="T13" s="485"/>
    </row>
    <row r="14" spans="1:50" s="93" customFormat="1" ht="13.8" x14ac:dyDescent="0.25">
      <c r="A14" s="247" t="s">
        <v>266</v>
      </c>
      <c r="B14" s="248"/>
      <c r="C14" s="248"/>
      <c r="D14" s="249" t="s">
        <v>120</v>
      </c>
      <c r="E14" s="250"/>
      <c r="F14" s="261"/>
      <c r="G14" s="362">
        <v>13799515.529999999</v>
      </c>
      <c r="H14" s="363">
        <v>12033218.529999999</v>
      </c>
      <c r="I14" s="363">
        <v>1766297</v>
      </c>
      <c r="J14" s="364">
        <v>1736297</v>
      </c>
      <c r="K14" s="365">
        <f>SUM(K15)</f>
        <v>0</v>
      </c>
      <c r="L14" s="366">
        <f t="shared" ref="L14:R14" si="0">SUM(L15)</f>
        <v>0</v>
      </c>
      <c r="M14" s="366">
        <f t="shared" si="0"/>
        <v>0</v>
      </c>
      <c r="N14" s="367">
        <f t="shared" si="0"/>
        <v>0</v>
      </c>
      <c r="O14" s="556">
        <f t="shared" si="0"/>
        <v>13799515.529999999</v>
      </c>
      <c r="P14" s="366">
        <f t="shared" si="0"/>
        <v>12033218.529999999</v>
      </c>
      <c r="Q14" s="366">
        <f t="shared" si="0"/>
        <v>1766297</v>
      </c>
      <c r="R14" s="367">
        <f t="shared" si="0"/>
        <v>1736297</v>
      </c>
      <c r="S14" s="71"/>
      <c r="T14" s="130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</row>
    <row r="15" spans="1:50" s="93" customFormat="1" ht="13.8" x14ac:dyDescent="0.25">
      <c r="A15" s="24" t="s">
        <v>267</v>
      </c>
      <c r="B15" s="25"/>
      <c r="C15" s="25"/>
      <c r="D15" s="26" t="s">
        <v>120</v>
      </c>
      <c r="E15" s="113"/>
      <c r="F15" s="262"/>
      <c r="G15" s="368">
        <v>13799515.529999999</v>
      </c>
      <c r="H15" s="369">
        <v>12033218.529999999</v>
      </c>
      <c r="I15" s="369">
        <v>1766297</v>
      </c>
      <c r="J15" s="370">
        <v>1736297</v>
      </c>
      <c r="K15" s="368">
        <f>SUM(K16:K32)</f>
        <v>0</v>
      </c>
      <c r="L15" s="369">
        <f>SUM(L16:L32)</f>
        <v>0</v>
      </c>
      <c r="M15" s="369">
        <f t="shared" ref="M15:R15" si="1">SUM(M16:M32)</f>
        <v>0</v>
      </c>
      <c r="N15" s="371">
        <f t="shared" si="1"/>
        <v>0</v>
      </c>
      <c r="O15" s="557">
        <f>SUM(O16:O32)</f>
        <v>13799515.529999999</v>
      </c>
      <c r="P15" s="369">
        <f t="shared" si="1"/>
        <v>12033218.529999999</v>
      </c>
      <c r="Q15" s="369">
        <f t="shared" si="1"/>
        <v>1766297</v>
      </c>
      <c r="R15" s="371">
        <f t="shared" si="1"/>
        <v>1736297</v>
      </c>
      <c r="S15" s="83"/>
      <c r="T15" s="130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</row>
    <row r="16" spans="1:50" s="498" customFormat="1" ht="27.6" hidden="1" x14ac:dyDescent="0.25">
      <c r="A16" s="101" t="s">
        <v>268</v>
      </c>
      <c r="B16" s="102" t="s">
        <v>177</v>
      </c>
      <c r="C16" s="102" t="s">
        <v>87</v>
      </c>
      <c r="D16" s="110" t="s">
        <v>178</v>
      </c>
      <c r="E16" s="69" t="s">
        <v>362</v>
      </c>
      <c r="F16" s="253" t="s">
        <v>363</v>
      </c>
      <c r="G16" s="372">
        <v>0</v>
      </c>
      <c r="H16" s="373">
        <v>0</v>
      </c>
      <c r="I16" s="373"/>
      <c r="J16" s="374"/>
      <c r="K16" s="375"/>
      <c r="L16" s="376"/>
      <c r="M16" s="376"/>
      <c r="N16" s="568"/>
      <c r="O16" s="558">
        <f>SUM(P16+Q16)</f>
        <v>0</v>
      </c>
      <c r="P16" s="373">
        <v>0</v>
      </c>
      <c r="Q16" s="373"/>
      <c r="R16" s="378"/>
      <c r="S16" s="497"/>
      <c r="T16" s="163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</row>
    <row r="17" spans="1:50" s="499" customFormat="1" ht="27.6" x14ac:dyDescent="0.25">
      <c r="A17" s="101" t="s">
        <v>270</v>
      </c>
      <c r="B17" s="102" t="s">
        <v>205</v>
      </c>
      <c r="C17" s="102" t="s">
        <v>95</v>
      </c>
      <c r="D17" s="99" t="s">
        <v>203</v>
      </c>
      <c r="E17" s="30" t="s">
        <v>380</v>
      </c>
      <c r="F17" s="253" t="s">
        <v>381</v>
      </c>
      <c r="G17" s="372">
        <v>25900</v>
      </c>
      <c r="H17" s="373">
        <v>25900</v>
      </c>
      <c r="I17" s="373">
        <v>0</v>
      </c>
      <c r="J17" s="379">
        <v>0</v>
      </c>
      <c r="K17" s="375">
        <f>SUM(L17+M17)</f>
        <v>0</v>
      </c>
      <c r="L17" s="376"/>
      <c r="M17" s="376"/>
      <c r="N17" s="568"/>
      <c r="O17" s="558">
        <f>SUM(P17+Q17)</f>
        <v>25900</v>
      </c>
      <c r="P17" s="373">
        <f>SUM(H17+L17)</f>
        <v>25900</v>
      </c>
      <c r="Q17" s="373">
        <f>SUM(I17+M17)</f>
        <v>0</v>
      </c>
      <c r="R17" s="380">
        <f>SUM(J17+N17)</f>
        <v>0</v>
      </c>
      <c r="S17" s="497"/>
      <c r="T17" s="163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</row>
    <row r="18" spans="1:50" ht="27.6" x14ac:dyDescent="0.25">
      <c r="A18" s="101" t="s">
        <v>269</v>
      </c>
      <c r="B18" s="102" t="s">
        <v>118</v>
      </c>
      <c r="C18" s="102" t="s">
        <v>100</v>
      </c>
      <c r="D18" s="99" t="s">
        <v>239</v>
      </c>
      <c r="E18" s="30" t="s">
        <v>321</v>
      </c>
      <c r="F18" s="254" t="s">
        <v>342</v>
      </c>
      <c r="G18" s="372">
        <v>142468</v>
      </c>
      <c r="H18" s="373">
        <v>142468</v>
      </c>
      <c r="I18" s="373">
        <v>0</v>
      </c>
      <c r="J18" s="379">
        <v>0</v>
      </c>
      <c r="K18" s="375">
        <f t="shared" ref="K18:K32" si="2">SUM(L18+M18)</f>
        <v>0</v>
      </c>
      <c r="L18" s="381"/>
      <c r="M18" s="381"/>
      <c r="N18" s="569"/>
      <c r="O18" s="558">
        <f t="shared" ref="O18:O88" si="3">SUM(P18+Q18)</f>
        <v>142468</v>
      </c>
      <c r="P18" s="373">
        <f t="shared" ref="P18:R32" si="4">SUM(H18+L18)</f>
        <v>142468</v>
      </c>
      <c r="Q18" s="373">
        <f t="shared" si="4"/>
        <v>0</v>
      </c>
      <c r="R18" s="380">
        <f t="shared" si="4"/>
        <v>0</v>
      </c>
      <c r="S18" s="497"/>
      <c r="T18" s="163" t="s">
        <v>325</v>
      </c>
    </row>
    <row r="19" spans="1:50" ht="27.6" x14ac:dyDescent="0.25">
      <c r="A19" s="101" t="s">
        <v>275</v>
      </c>
      <c r="B19" s="102" t="s">
        <v>263</v>
      </c>
      <c r="C19" s="102" t="s">
        <v>264</v>
      </c>
      <c r="D19" s="103" t="s">
        <v>265</v>
      </c>
      <c r="E19" s="69" t="s">
        <v>384</v>
      </c>
      <c r="F19" s="255" t="s">
        <v>395</v>
      </c>
      <c r="G19" s="372">
        <v>695000</v>
      </c>
      <c r="H19" s="373">
        <v>695000</v>
      </c>
      <c r="I19" s="373">
        <v>0</v>
      </c>
      <c r="J19" s="379">
        <v>0</v>
      </c>
      <c r="K19" s="375">
        <f t="shared" si="2"/>
        <v>0</v>
      </c>
      <c r="L19" s="381"/>
      <c r="M19" s="381"/>
      <c r="N19" s="569"/>
      <c r="O19" s="558">
        <f t="shared" si="3"/>
        <v>695000</v>
      </c>
      <c r="P19" s="373">
        <f t="shared" si="4"/>
        <v>695000</v>
      </c>
      <c r="Q19" s="373">
        <f t="shared" si="4"/>
        <v>0</v>
      </c>
      <c r="R19" s="380">
        <f t="shared" si="4"/>
        <v>0</v>
      </c>
      <c r="S19" s="497"/>
      <c r="T19" s="163"/>
    </row>
    <row r="20" spans="1:50" ht="27.6" x14ac:dyDescent="0.25">
      <c r="A20" s="101" t="s">
        <v>274</v>
      </c>
      <c r="B20" s="102" t="s">
        <v>181</v>
      </c>
      <c r="C20" s="102" t="s">
        <v>98</v>
      </c>
      <c r="D20" s="103" t="s">
        <v>248</v>
      </c>
      <c r="E20" s="69" t="s">
        <v>384</v>
      </c>
      <c r="F20" s="255" t="s">
        <v>395</v>
      </c>
      <c r="G20" s="372">
        <v>381390</v>
      </c>
      <c r="H20" s="373">
        <v>381390</v>
      </c>
      <c r="I20" s="373">
        <v>0</v>
      </c>
      <c r="J20" s="379">
        <v>0</v>
      </c>
      <c r="K20" s="375">
        <f t="shared" si="2"/>
        <v>0</v>
      </c>
      <c r="L20" s="381"/>
      <c r="M20" s="381"/>
      <c r="N20" s="569"/>
      <c r="O20" s="558">
        <f>SUM(P20+Q20)</f>
        <v>381390</v>
      </c>
      <c r="P20" s="373">
        <f>SUM(H20+L20)</f>
        <v>381390</v>
      </c>
      <c r="Q20" s="373">
        <f>SUM(I20+M20)</f>
        <v>0</v>
      </c>
      <c r="R20" s="380">
        <f>SUM(J20+N20)</f>
        <v>0</v>
      </c>
      <c r="S20" s="497"/>
      <c r="T20" s="163"/>
    </row>
    <row r="21" spans="1:50" s="221" customFormat="1" ht="27.6" x14ac:dyDescent="0.25">
      <c r="A21" s="101" t="s">
        <v>271</v>
      </c>
      <c r="B21" s="102" t="s">
        <v>122</v>
      </c>
      <c r="C21" s="102" t="s">
        <v>96</v>
      </c>
      <c r="D21" s="30" t="s">
        <v>121</v>
      </c>
      <c r="E21" s="69" t="s">
        <v>362</v>
      </c>
      <c r="F21" s="253" t="s">
        <v>363</v>
      </c>
      <c r="G21" s="372">
        <v>612297</v>
      </c>
      <c r="H21" s="373">
        <v>0</v>
      </c>
      <c r="I21" s="539">
        <v>612297</v>
      </c>
      <c r="J21" s="540">
        <v>612297</v>
      </c>
      <c r="K21" s="375">
        <f t="shared" si="2"/>
        <v>0</v>
      </c>
      <c r="L21" s="376"/>
      <c r="M21" s="376"/>
      <c r="N21" s="568"/>
      <c r="O21" s="558">
        <f t="shared" si="3"/>
        <v>612297</v>
      </c>
      <c r="P21" s="373">
        <f t="shared" si="4"/>
        <v>0</v>
      </c>
      <c r="Q21" s="373">
        <f t="shared" si="4"/>
        <v>612297</v>
      </c>
      <c r="R21" s="380">
        <f t="shared" si="4"/>
        <v>612297</v>
      </c>
      <c r="S21" s="220"/>
      <c r="T21" s="99"/>
    </row>
    <row r="22" spans="1:50" s="221" customFormat="1" ht="27.6" x14ac:dyDescent="0.25">
      <c r="A22" s="101" t="s">
        <v>271</v>
      </c>
      <c r="B22" s="102" t="s">
        <v>122</v>
      </c>
      <c r="C22" s="102" t="s">
        <v>96</v>
      </c>
      <c r="D22" s="30" t="s">
        <v>121</v>
      </c>
      <c r="E22" s="69" t="s">
        <v>384</v>
      </c>
      <c r="F22" s="255" t="s">
        <v>395</v>
      </c>
      <c r="G22" s="372">
        <v>11131300.529999999</v>
      </c>
      <c r="H22" s="373">
        <v>10062300.529999999</v>
      </c>
      <c r="I22" s="539">
        <v>1069000</v>
      </c>
      <c r="J22" s="540">
        <v>1069000</v>
      </c>
      <c r="K22" s="375">
        <f t="shared" si="2"/>
        <v>0</v>
      </c>
      <c r="L22" s="376"/>
      <c r="M22" s="376"/>
      <c r="N22" s="568"/>
      <c r="O22" s="558">
        <f t="shared" si="3"/>
        <v>11131300.529999999</v>
      </c>
      <c r="P22" s="373">
        <v>10062300.529999999</v>
      </c>
      <c r="Q22" s="373">
        <f t="shared" si="4"/>
        <v>1069000</v>
      </c>
      <c r="R22" s="380">
        <f t="shared" si="4"/>
        <v>1069000</v>
      </c>
      <c r="S22" s="220"/>
      <c r="T22" s="99" t="s">
        <v>417</v>
      </c>
    </row>
    <row r="23" spans="1:50" s="221" customFormat="1" ht="27.6" x14ac:dyDescent="0.25">
      <c r="A23" s="228" t="s">
        <v>283</v>
      </c>
      <c r="B23" s="222" t="s">
        <v>284</v>
      </c>
      <c r="C23" s="217">
        <v>490</v>
      </c>
      <c r="D23" s="223" t="s">
        <v>285</v>
      </c>
      <c r="E23" s="69" t="s">
        <v>362</v>
      </c>
      <c r="F23" s="253" t="s">
        <v>369</v>
      </c>
      <c r="G23" s="372">
        <v>0</v>
      </c>
      <c r="H23" s="373">
        <v>0</v>
      </c>
      <c r="I23" s="539">
        <v>0</v>
      </c>
      <c r="J23" s="540">
        <v>0</v>
      </c>
      <c r="K23" s="375">
        <f t="shared" si="2"/>
        <v>0</v>
      </c>
      <c r="L23" s="376"/>
      <c r="M23" s="376"/>
      <c r="N23" s="568"/>
      <c r="O23" s="558">
        <f t="shared" si="3"/>
        <v>0</v>
      </c>
      <c r="P23" s="373">
        <f t="shared" si="4"/>
        <v>0</v>
      </c>
      <c r="Q23" s="373">
        <f t="shared" si="4"/>
        <v>0</v>
      </c>
      <c r="R23" s="380">
        <f t="shared" si="4"/>
        <v>0</v>
      </c>
      <c r="S23" s="220"/>
      <c r="T23" s="99"/>
    </row>
    <row r="24" spans="1:50" s="221" customFormat="1" ht="27.6" x14ac:dyDescent="0.25">
      <c r="A24" s="101" t="s">
        <v>272</v>
      </c>
      <c r="B24" s="102" t="s">
        <v>62</v>
      </c>
      <c r="C24" s="102" t="s">
        <v>97</v>
      </c>
      <c r="D24" s="103" t="s">
        <v>247</v>
      </c>
      <c r="E24" s="69" t="s">
        <v>384</v>
      </c>
      <c r="F24" s="255" t="s">
        <v>395</v>
      </c>
      <c r="G24" s="372">
        <v>508200</v>
      </c>
      <c r="H24" s="373">
        <v>508200</v>
      </c>
      <c r="I24" s="373">
        <v>0</v>
      </c>
      <c r="J24" s="379">
        <v>0</v>
      </c>
      <c r="K24" s="375">
        <f t="shared" si="2"/>
        <v>0</v>
      </c>
      <c r="L24" s="384"/>
      <c r="M24" s="384"/>
      <c r="N24" s="427"/>
      <c r="O24" s="558">
        <f t="shared" si="3"/>
        <v>508200</v>
      </c>
      <c r="P24" s="373">
        <f t="shared" si="4"/>
        <v>508200</v>
      </c>
      <c r="Q24" s="373">
        <f t="shared" si="4"/>
        <v>0</v>
      </c>
      <c r="R24" s="380">
        <f t="shared" si="4"/>
        <v>0</v>
      </c>
      <c r="S24" s="220"/>
      <c r="T24" s="99"/>
    </row>
    <row r="25" spans="1:50" s="224" customFormat="1" ht="37.200000000000003" customHeight="1" x14ac:dyDescent="0.25">
      <c r="A25" s="104" t="s">
        <v>276</v>
      </c>
      <c r="B25" s="105" t="s">
        <v>124</v>
      </c>
      <c r="C25" s="105" t="s">
        <v>99</v>
      </c>
      <c r="D25" s="30" t="s">
        <v>123</v>
      </c>
      <c r="E25" s="69" t="s">
        <v>382</v>
      </c>
      <c r="F25" s="255" t="s">
        <v>383</v>
      </c>
      <c r="G25" s="372">
        <v>35500</v>
      </c>
      <c r="H25" s="373">
        <v>35500</v>
      </c>
      <c r="I25" s="373">
        <v>0</v>
      </c>
      <c r="J25" s="379">
        <v>0</v>
      </c>
      <c r="K25" s="375">
        <f t="shared" si="2"/>
        <v>0</v>
      </c>
      <c r="L25" s="384"/>
      <c r="M25" s="384"/>
      <c r="N25" s="427"/>
      <c r="O25" s="558">
        <f t="shared" si="3"/>
        <v>35500</v>
      </c>
      <c r="P25" s="373">
        <f t="shared" si="4"/>
        <v>35500</v>
      </c>
      <c r="Q25" s="373">
        <f t="shared" si="4"/>
        <v>0</v>
      </c>
      <c r="R25" s="380">
        <f t="shared" si="4"/>
        <v>0</v>
      </c>
      <c r="S25" s="220"/>
      <c r="T25" s="99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</row>
    <row r="26" spans="1:50" s="224" customFormat="1" ht="27.6" x14ac:dyDescent="0.25">
      <c r="A26" s="101" t="s">
        <v>396</v>
      </c>
      <c r="B26" s="102" t="s">
        <v>397</v>
      </c>
      <c r="C26" s="102" t="s">
        <v>89</v>
      </c>
      <c r="D26" s="100" t="s">
        <v>398</v>
      </c>
      <c r="E26" s="69" t="s">
        <v>399</v>
      </c>
      <c r="F26" s="255" t="s">
        <v>400</v>
      </c>
      <c r="G26" s="372">
        <v>70000</v>
      </c>
      <c r="H26" s="373">
        <v>70000</v>
      </c>
      <c r="I26" s="373">
        <v>0</v>
      </c>
      <c r="J26" s="379">
        <v>0</v>
      </c>
      <c r="K26" s="375">
        <f t="shared" si="2"/>
        <v>0</v>
      </c>
      <c r="L26" s="384"/>
      <c r="M26" s="384"/>
      <c r="N26" s="427"/>
      <c r="O26" s="558">
        <f t="shared" si="3"/>
        <v>70000</v>
      </c>
      <c r="P26" s="373">
        <f t="shared" si="4"/>
        <v>70000</v>
      </c>
      <c r="Q26" s="373">
        <f t="shared" si="4"/>
        <v>0</v>
      </c>
      <c r="R26" s="380">
        <f t="shared" si="4"/>
        <v>0</v>
      </c>
      <c r="S26" s="220"/>
      <c r="T26" s="99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</row>
    <row r="27" spans="1:50" s="221" customFormat="1" ht="27.6" x14ac:dyDescent="0.25">
      <c r="A27" s="104" t="s">
        <v>279</v>
      </c>
      <c r="B27" s="105" t="s">
        <v>280</v>
      </c>
      <c r="C27" s="105" t="s">
        <v>89</v>
      </c>
      <c r="D27" s="30" t="s">
        <v>281</v>
      </c>
      <c r="E27" s="30" t="s">
        <v>321</v>
      </c>
      <c r="F27" s="254" t="s">
        <v>342</v>
      </c>
      <c r="G27" s="372">
        <v>24900</v>
      </c>
      <c r="H27" s="373">
        <v>24900</v>
      </c>
      <c r="I27" s="373">
        <v>0</v>
      </c>
      <c r="J27" s="379">
        <v>0</v>
      </c>
      <c r="K27" s="375">
        <f t="shared" si="2"/>
        <v>0</v>
      </c>
      <c r="L27" s="381"/>
      <c r="M27" s="381"/>
      <c r="N27" s="569"/>
      <c r="O27" s="558">
        <f t="shared" si="3"/>
        <v>24900</v>
      </c>
      <c r="P27" s="373">
        <f t="shared" si="4"/>
        <v>24900</v>
      </c>
      <c r="Q27" s="373">
        <f t="shared" si="4"/>
        <v>0</v>
      </c>
      <c r="R27" s="380">
        <f t="shared" si="4"/>
        <v>0</v>
      </c>
      <c r="S27" s="220"/>
      <c r="T27" s="99"/>
    </row>
    <row r="28" spans="1:50" s="221" customFormat="1" ht="28.8" x14ac:dyDescent="0.25">
      <c r="A28" s="537" t="s">
        <v>277</v>
      </c>
      <c r="B28" s="538" t="s">
        <v>262</v>
      </c>
      <c r="C28" s="538" t="s">
        <v>101</v>
      </c>
      <c r="D28" s="168" t="s">
        <v>261</v>
      </c>
      <c r="E28" s="69" t="s">
        <v>362</v>
      </c>
      <c r="F28" s="253" t="s">
        <v>369</v>
      </c>
      <c r="G28" s="393">
        <v>55000</v>
      </c>
      <c r="H28" s="394">
        <v>0</v>
      </c>
      <c r="I28" s="394">
        <v>55000</v>
      </c>
      <c r="J28" s="430">
        <v>55000</v>
      </c>
      <c r="K28" s="375">
        <f t="shared" si="2"/>
        <v>0</v>
      </c>
      <c r="L28" s="381"/>
      <c r="M28" s="381"/>
      <c r="N28" s="569"/>
      <c r="O28" s="558">
        <f>SUM(P28+Q28)</f>
        <v>55000</v>
      </c>
      <c r="P28" s="373">
        <f t="shared" ref="P28:R28" si="5">SUM(H28+L28)</f>
        <v>0</v>
      </c>
      <c r="Q28" s="373">
        <f t="shared" si="5"/>
        <v>55000</v>
      </c>
      <c r="R28" s="380">
        <f t="shared" si="5"/>
        <v>55000</v>
      </c>
      <c r="S28" s="220"/>
      <c r="T28" s="99"/>
    </row>
    <row r="29" spans="1:50" s="221" customFormat="1" ht="41.4" x14ac:dyDescent="0.25">
      <c r="A29" s="537" t="s">
        <v>423</v>
      </c>
      <c r="B29" s="538" t="s">
        <v>44</v>
      </c>
      <c r="C29" s="538" t="s">
        <v>165</v>
      </c>
      <c r="D29" s="168" t="s">
        <v>238</v>
      </c>
      <c r="E29" s="177" t="s">
        <v>376</v>
      </c>
      <c r="F29" s="552" t="s">
        <v>377</v>
      </c>
      <c r="G29" s="393">
        <v>38610</v>
      </c>
      <c r="H29" s="394">
        <v>38610</v>
      </c>
      <c r="I29" s="394">
        <v>0</v>
      </c>
      <c r="J29" s="430"/>
      <c r="K29" s="375">
        <f t="shared" si="2"/>
        <v>0</v>
      </c>
      <c r="L29" s="381"/>
      <c r="M29" s="381"/>
      <c r="N29" s="569"/>
      <c r="O29" s="558">
        <f t="shared" ref="O29:O30" si="6">SUM(P29+Q29)</f>
        <v>38610</v>
      </c>
      <c r="P29" s="373">
        <f t="shared" ref="P29:P30" si="7">SUM(H29+L29)</f>
        <v>38610</v>
      </c>
      <c r="Q29" s="373">
        <f t="shared" ref="Q29:Q30" si="8">SUM(I29+M29)</f>
        <v>0</v>
      </c>
      <c r="R29" s="380">
        <f t="shared" ref="R29:R30" si="9">SUM(J29+N29)</f>
        <v>0</v>
      </c>
      <c r="S29" s="220"/>
      <c r="T29" s="99"/>
    </row>
    <row r="30" spans="1:50" s="221" customFormat="1" ht="27.6" x14ac:dyDescent="0.25">
      <c r="A30" s="182" t="s">
        <v>297</v>
      </c>
      <c r="B30" s="183" t="s">
        <v>298</v>
      </c>
      <c r="C30" s="183" t="s">
        <v>242</v>
      </c>
      <c r="D30" s="184" t="s">
        <v>299</v>
      </c>
      <c r="E30" s="174" t="s">
        <v>414</v>
      </c>
      <c r="F30" s="504" t="s">
        <v>415</v>
      </c>
      <c r="G30" s="393">
        <v>38000</v>
      </c>
      <c r="H30" s="394">
        <v>38000</v>
      </c>
      <c r="I30" s="394">
        <v>0</v>
      </c>
      <c r="J30" s="430">
        <v>0</v>
      </c>
      <c r="K30" s="375">
        <f t="shared" si="2"/>
        <v>0</v>
      </c>
      <c r="L30" s="381"/>
      <c r="M30" s="381"/>
      <c r="N30" s="569"/>
      <c r="O30" s="558">
        <f t="shared" si="6"/>
        <v>38000</v>
      </c>
      <c r="P30" s="373">
        <f t="shared" si="7"/>
        <v>38000</v>
      </c>
      <c r="Q30" s="373">
        <f t="shared" si="8"/>
        <v>0</v>
      </c>
      <c r="R30" s="380">
        <f t="shared" si="9"/>
        <v>0</v>
      </c>
      <c r="S30" s="220"/>
      <c r="T30" s="99"/>
    </row>
    <row r="31" spans="1:50" s="221" customFormat="1" ht="27.6" x14ac:dyDescent="0.25">
      <c r="A31" s="182" t="s">
        <v>287</v>
      </c>
      <c r="B31" s="183" t="s">
        <v>240</v>
      </c>
      <c r="C31" s="183" t="s">
        <v>242</v>
      </c>
      <c r="D31" s="165" t="s">
        <v>241</v>
      </c>
      <c r="E31" s="30" t="s">
        <v>414</v>
      </c>
      <c r="F31" s="504" t="s">
        <v>415</v>
      </c>
      <c r="G31" s="393">
        <v>10950</v>
      </c>
      <c r="H31" s="394">
        <v>10950</v>
      </c>
      <c r="I31" s="394">
        <v>0</v>
      </c>
      <c r="J31" s="430">
        <v>0</v>
      </c>
      <c r="K31" s="375">
        <f t="shared" si="2"/>
        <v>0</v>
      </c>
      <c r="L31" s="381"/>
      <c r="M31" s="381"/>
      <c r="N31" s="569"/>
      <c r="O31" s="558">
        <f>SUM(P31+Q31)</f>
        <v>10950</v>
      </c>
      <c r="P31" s="373">
        <f>SUM(H31+L31)</f>
        <v>10950</v>
      </c>
      <c r="Q31" s="373">
        <f>SUM(I31+M31)</f>
        <v>0</v>
      </c>
      <c r="R31" s="380">
        <f>SUM(J31+N31)</f>
        <v>0</v>
      </c>
      <c r="S31" s="220"/>
      <c r="T31" s="99"/>
    </row>
    <row r="32" spans="1:50" s="499" customFormat="1" ht="69.599999999999994" thickBot="1" x14ac:dyDescent="0.3">
      <c r="A32" s="512" t="s">
        <v>278</v>
      </c>
      <c r="B32" s="513" t="s">
        <v>250</v>
      </c>
      <c r="C32" s="513" t="s">
        <v>89</v>
      </c>
      <c r="D32" s="514" t="s">
        <v>249</v>
      </c>
      <c r="E32" s="515" t="s">
        <v>321</v>
      </c>
      <c r="F32" s="504" t="s">
        <v>343</v>
      </c>
      <c r="G32" s="393">
        <v>30000</v>
      </c>
      <c r="H32" s="394">
        <v>0</v>
      </c>
      <c r="I32" s="415">
        <v>30000</v>
      </c>
      <c r="J32" s="424">
        <v>0</v>
      </c>
      <c r="K32" s="375">
        <f t="shared" si="2"/>
        <v>0</v>
      </c>
      <c r="L32" s="381"/>
      <c r="M32" s="381"/>
      <c r="N32" s="569"/>
      <c r="O32" s="559">
        <f t="shared" si="3"/>
        <v>30000</v>
      </c>
      <c r="P32" s="394">
        <f t="shared" si="4"/>
        <v>0</v>
      </c>
      <c r="Q32" s="394">
        <f t="shared" si="4"/>
        <v>30000</v>
      </c>
      <c r="R32" s="395">
        <f t="shared" si="4"/>
        <v>0</v>
      </c>
      <c r="S32" s="497"/>
      <c r="T32" s="163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</row>
    <row r="33" spans="1:50" s="93" customFormat="1" ht="13.8" x14ac:dyDescent="0.25">
      <c r="A33" s="171" t="s">
        <v>167</v>
      </c>
      <c r="B33" s="172"/>
      <c r="C33" s="172"/>
      <c r="D33" s="511" t="s">
        <v>126</v>
      </c>
      <c r="E33" s="173"/>
      <c r="F33" s="173"/>
      <c r="G33" s="397">
        <v>2874000</v>
      </c>
      <c r="H33" s="397">
        <v>733800</v>
      </c>
      <c r="I33" s="397">
        <v>2195200</v>
      </c>
      <c r="J33" s="398">
        <v>2183200</v>
      </c>
      <c r="K33" s="400">
        <f t="shared" ref="K33:R33" si="10">SUM(K34)</f>
        <v>12000</v>
      </c>
      <c r="L33" s="401">
        <f t="shared" si="10"/>
        <v>0</v>
      </c>
      <c r="M33" s="401">
        <f t="shared" si="10"/>
        <v>12000</v>
      </c>
      <c r="N33" s="403">
        <f t="shared" si="10"/>
        <v>12000</v>
      </c>
      <c r="O33" s="560">
        <f t="shared" si="10"/>
        <v>2886000</v>
      </c>
      <c r="P33" s="397">
        <f t="shared" si="10"/>
        <v>733800</v>
      </c>
      <c r="Q33" s="397">
        <f t="shared" si="10"/>
        <v>2207200</v>
      </c>
      <c r="R33" s="399">
        <f t="shared" si="10"/>
        <v>2195200</v>
      </c>
      <c r="S33" s="83"/>
      <c r="T33" s="130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</row>
    <row r="34" spans="1:50" s="93" customFormat="1" ht="13.8" x14ac:dyDescent="0.25">
      <c r="A34" s="27" t="s">
        <v>198</v>
      </c>
      <c r="B34" s="28"/>
      <c r="C34" s="28"/>
      <c r="D34" s="29" t="s">
        <v>126</v>
      </c>
      <c r="E34" s="114"/>
      <c r="F34" s="114"/>
      <c r="G34" s="401">
        <v>2874000</v>
      </c>
      <c r="H34" s="401">
        <v>733800</v>
      </c>
      <c r="I34" s="401">
        <v>2195200</v>
      </c>
      <c r="J34" s="402">
        <v>2183200</v>
      </c>
      <c r="K34" s="400">
        <f t="shared" ref="K34:R34" si="11">SUM(K35:K46)</f>
        <v>12000</v>
      </c>
      <c r="L34" s="401">
        <f t="shared" si="11"/>
        <v>0</v>
      </c>
      <c r="M34" s="401">
        <f t="shared" si="11"/>
        <v>12000</v>
      </c>
      <c r="N34" s="403">
        <f t="shared" si="11"/>
        <v>12000</v>
      </c>
      <c r="O34" s="561">
        <f t="shared" si="11"/>
        <v>2886000</v>
      </c>
      <c r="P34" s="401">
        <f t="shared" si="11"/>
        <v>733800</v>
      </c>
      <c r="Q34" s="401">
        <f>SUM(Q35:Q46)</f>
        <v>2207200</v>
      </c>
      <c r="R34" s="403">
        <f t="shared" si="11"/>
        <v>2195200</v>
      </c>
      <c r="S34" s="83"/>
      <c r="T34" s="130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</row>
    <row r="35" spans="1:50" s="93" customFormat="1" ht="27.6" x14ac:dyDescent="0.25">
      <c r="A35" s="454" t="s">
        <v>187</v>
      </c>
      <c r="B35" s="455" t="s">
        <v>109</v>
      </c>
      <c r="C35" s="455" t="s">
        <v>102</v>
      </c>
      <c r="D35" s="30" t="s">
        <v>188</v>
      </c>
      <c r="E35" s="516" t="s">
        <v>362</v>
      </c>
      <c r="F35" s="177" t="s">
        <v>363</v>
      </c>
      <c r="G35" s="381">
        <v>60000</v>
      </c>
      <c r="H35" s="404">
        <v>0</v>
      </c>
      <c r="I35" s="404">
        <v>60000</v>
      </c>
      <c r="J35" s="553">
        <v>48000</v>
      </c>
      <c r="K35" s="375">
        <f t="shared" ref="K35:K44" si="12">SUM(L35+M35)</f>
        <v>0</v>
      </c>
      <c r="L35" s="376"/>
      <c r="M35" s="376"/>
      <c r="N35" s="568"/>
      <c r="O35" s="558">
        <f t="shared" si="3"/>
        <v>60000</v>
      </c>
      <c r="P35" s="373">
        <f t="shared" ref="P35:R44" si="13">SUM(H35+L35)</f>
        <v>0</v>
      </c>
      <c r="Q35" s="373">
        <f t="shared" si="13"/>
        <v>60000</v>
      </c>
      <c r="R35" s="380">
        <f t="shared" si="13"/>
        <v>48000</v>
      </c>
      <c r="S35" s="83"/>
      <c r="T35" s="130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</row>
    <row r="36" spans="1:50" s="93" customFormat="1" ht="27.6" x14ac:dyDescent="0.25">
      <c r="A36" s="454" t="s">
        <v>401</v>
      </c>
      <c r="B36" s="456" t="s">
        <v>403</v>
      </c>
      <c r="C36" s="456" t="s">
        <v>101</v>
      </c>
      <c r="D36" s="100" t="s">
        <v>404</v>
      </c>
      <c r="E36" s="516" t="s">
        <v>362</v>
      </c>
      <c r="F36" s="177" t="s">
        <v>369</v>
      </c>
      <c r="G36" s="381">
        <v>1210000</v>
      </c>
      <c r="H36" s="404">
        <v>0</v>
      </c>
      <c r="I36" s="404">
        <v>1210000</v>
      </c>
      <c r="J36" s="553">
        <v>1210000</v>
      </c>
      <c r="K36" s="375">
        <f t="shared" si="12"/>
        <v>0</v>
      </c>
      <c r="L36" s="376"/>
      <c r="M36" s="376"/>
      <c r="N36" s="568"/>
      <c r="O36" s="558">
        <f t="shared" si="3"/>
        <v>1210000</v>
      </c>
      <c r="P36" s="373">
        <f t="shared" si="13"/>
        <v>0</v>
      </c>
      <c r="Q36" s="373">
        <f t="shared" si="13"/>
        <v>1210000</v>
      </c>
      <c r="R36" s="380">
        <f t="shared" si="13"/>
        <v>1210000</v>
      </c>
      <c r="S36" s="83"/>
      <c r="T36" s="130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</row>
    <row r="37" spans="1:50" s="93" customFormat="1" ht="27.6" x14ac:dyDescent="0.25">
      <c r="A37" s="166" t="s">
        <v>282</v>
      </c>
      <c r="B37" s="167" t="s">
        <v>158</v>
      </c>
      <c r="C37" s="167" t="s">
        <v>105</v>
      </c>
      <c r="D37" s="181" t="s">
        <v>157</v>
      </c>
      <c r="E37" s="516" t="s">
        <v>362</v>
      </c>
      <c r="F37" s="177" t="s">
        <v>416</v>
      </c>
      <c r="G37" s="381">
        <v>10000</v>
      </c>
      <c r="H37" s="404"/>
      <c r="I37" s="404">
        <v>10000</v>
      </c>
      <c r="J37" s="553">
        <v>10000</v>
      </c>
      <c r="K37" s="375">
        <f t="shared" si="12"/>
        <v>0</v>
      </c>
      <c r="L37" s="376"/>
      <c r="M37" s="376"/>
      <c r="N37" s="568"/>
      <c r="O37" s="558">
        <f t="shared" si="3"/>
        <v>10000</v>
      </c>
      <c r="P37" s="373"/>
      <c r="Q37" s="373">
        <f t="shared" si="13"/>
        <v>10000</v>
      </c>
      <c r="R37" s="380">
        <f t="shared" si="13"/>
        <v>10000</v>
      </c>
      <c r="S37" s="83"/>
      <c r="T37" s="130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</row>
    <row r="38" spans="1:50" s="93" customFormat="1" ht="27.6" x14ac:dyDescent="0.25">
      <c r="A38" s="166" t="s">
        <v>190</v>
      </c>
      <c r="B38" s="167" t="s">
        <v>108</v>
      </c>
      <c r="C38" s="167" t="s">
        <v>104</v>
      </c>
      <c r="D38" s="181" t="s">
        <v>372</v>
      </c>
      <c r="E38" s="516" t="s">
        <v>362</v>
      </c>
      <c r="F38" s="177" t="s">
        <v>416</v>
      </c>
      <c r="G38" s="381"/>
      <c r="H38" s="404"/>
      <c r="I38" s="404">
        <v>55000</v>
      </c>
      <c r="J38" s="553">
        <v>55000</v>
      </c>
      <c r="K38" s="375"/>
      <c r="L38" s="376"/>
      <c r="M38" s="376"/>
      <c r="N38" s="568"/>
      <c r="O38" s="558"/>
      <c r="P38" s="373"/>
      <c r="Q38" s="373">
        <f t="shared" si="13"/>
        <v>55000</v>
      </c>
      <c r="R38" s="380">
        <f t="shared" si="13"/>
        <v>55000</v>
      </c>
      <c r="S38" s="83"/>
      <c r="T38" s="130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</row>
    <row r="39" spans="1:50" ht="41.4" x14ac:dyDescent="0.25">
      <c r="A39" s="104" t="s">
        <v>189</v>
      </c>
      <c r="B39" s="105" t="s">
        <v>110</v>
      </c>
      <c r="C39" s="105" t="s">
        <v>103</v>
      </c>
      <c r="D39" s="30" t="s">
        <v>128</v>
      </c>
      <c r="E39" s="69" t="s">
        <v>63</v>
      </c>
      <c r="F39" s="517" t="s">
        <v>344</v>
      </c>
      <c r="G39" s="381">
        <v>140000</v>
      </c>
      <c r="H39" s="373">
        <v>102000</v>
      </c>
      <c r="I39" s="384">
        <v>38000</v>
      </c>
      <c r="J39" s="385">
        <v>38000</v>
      </c>
      <c r="K39" s="375">
        <f t="shared" si="12"/>
        <v>0</v>
      </c>
      <c r="L39" s="376"/>
      <c r="M39" s="376"/>
      <c r="N39" s="568"/>
      <c r="O39" s="558">
        <f t="shared" si="3"/>
        <v>140000</v>
      </c>
      <c r="P39" s="373">
        <f t="shared" si="13"/>
        <v>102000</v>
      </c>
      <c r="Q39" s="373">
        <f t="shared" si="13"/>
        <v>38000</v>
      </c>
      <c r="R39" s="380">
        <f t="shared" si="13"/>
        <v>38000</v>
      </c>
      <c r="S39" s="497"/>
      <c r="T39" s="163"/>
    </row>
    <row r="40" spans="1:50" ht="41.4" hidden="1" x14ac:dyDescent="0.25">
      <c r="A40" s="457" t="s">
        <v>329</v>
      </c>
      <c r="B40" s="456" t="s">
        <v>330</v>
      </c>
      <c r="C40" s="456" t="s">
        <v>89</v>
      </c>
      <c r="D40" s="100" t="s">
        <v>331</v>
      </c>
      <c r="E40" s="69" t="s">
        <v>362</v>
      </c>
      <c r="F40" s="177" t="s">
        <v>363</v>
      </c>
      <c r="G40" s="381">
        <v>0</v>
      </c>
      <c r="H40" s="373">
        <v>0</v>
      </c>
      <c r="I40" s="384">
        <v>0</v>
      </c>
      <c r="J40" s="385">
        <v>0</v>
      </c>
      <c r="K40" s="375">
        <f t="shared" si="12"/>
        <v>0</v>
      </c>
      <c r="L40" s="376"/>
      <c r="M40" s="376"/>
      <c r="N40" s="568"/>
      <c r="O40" s="558">
        <f t="shared" si="3"/>
        <v>0</v>
      </c>
      <c r="P40" s="373">
        <f t="shared" si="13"/>
        <v>0</v>
      </c>
      <c r="Q40" s="373">
        <f t="shared" si="13"/>
        <v>0</v>
      </c>
      <c r="R40" s="380">
        <f t="shared" si="13"/>
        <v>0</v>
      </c>
      <c r="S40" s="497"/>
      <c r="T40" s="163"/>
    </row>
    <row r="41" spans="1:50" ht="41.4" x14ac:dyDescent="0.25">
      <c r="A41" s="104" t="s">
        <v>189</v>
      </c>
      <c r="B41" s="105" t="s">
        <v>110</v>
      </c>
      <c r="C41" s="105" t="s">
        <v>103</v>
      </c>
      <c r="D41" s="30" t="s">
        <v>128</v>
      </c>
      <c r="E41" s="69" t="s">
        <v>64</v>
      </c>
      <c r="F41" s="517" t="s">
        <v>345</v>
      </c>
      <c r="G41" s="381">
        <v>531300</v>
      </c>
      <c r="H41" s="373">
        <v>531300</v>
      </c>
      <c r="I41" s="384">
        <v>0</v>
      </c>
      <c r="J41" s="405">
        <v>0</v>
      </c>
      <c r="K41" s="375">
        <f t="shared" si="12"/>
        <v>0</v>
      </c>
      <c r="L41" s="376"/>
      <c r="M41" s="376"/>
      <c r="N41" s="568"/>
      <c r="O41" s="558">
        <f t="shared" si="3"/>
        <v>531300</v>
      </c>
      <c r="P41" s="373">
        <f t="shared" si="13"/>
        <v>531300</v>
      </c>
      <c r="Q41" s="373">
        <f t="shared" si="13"/>
        <v>0</v>
      </c>
      <c r="R41" s="380">
        <f t="shared" si="13"/>
        <v>0</v>
      </c>
      <c r="S41" s="497"/>
      <c r="T41" s="163"/>
    </row>
    <row r="42" spans="1:50" ht="41.4" x14ac:dyDescent="0.25">
      <c r="A42" s="104" t="s">
        <v>189</v>
      </c>
      <c r="B42" s="105" t="s">
        <v>110</v>
      </c>
      <c r="C42" s="105" t="s">
        <v>103</v>
      </c>
      <c r="D42" s="30" t="s">
        <v>128</v>
      </c>
      <c r="E42" s="69" t="s">
        <v>164</v>
      </c>
      <c r="F42" s="517" t="s">
        <v>346</v>
      </c>
      <c r="G42" s="381">
        <v>100500</v>
      </c>
      <c r="H42" s="373">
        <v>100500</v>
      </c>
      <c r="I42" s="384">
        <v>0</v>
      </c>
      <c r="J42" s="385">
        <v>0</v>
      </c>
      <c r="K42" s="375">
        <f t="shared" si="12"/>
        <v>0</v>
      </c>
      <c r="L42" s="376"/>
      <c r="M42" s="376"/>
      <c r="N42" s="568"/>
      <c r="O42" s="558">
        <f t="shared" si="3"/>
        <v>100500</v>
      </c>
      <c r="P42" s="373">
        <f t="shared" si="13"/>
        <v>100500</v>
      </c>
      <c r="Q42" s="373">
        <f t="shared" si="13"/>
        <v>0</v>
      </c>
      <c r="R42" s="380">
        <f t="shared" si="13"/>
        <v>0</v>
      </c>
      <c r="S42" s="497"/>
      <c r="T42" s="163"/>
    </row>
    <row r="43" spans="1:50" s="499" customFormat="1" ht="27.6" hidden="1" x14ac:dyDescent="0.25">
      <c r="A43" s="454" t="s">
        <v>207</v>
      </c>
      <c r="B43" s="455" t="s">
        <v>205</v>
      </c>
      <c r="C43" s="455" t="s">
        <v>95</v>
      </c>
      <c r="D43" s="119" t="s">
        <v>203</v>
      </c>
      <c r="E43" s="30" t="s">
        <v>335</v>
      </c>
      <c r="F43" s="517" t="s">
        <v>340</v>
      </c>
      <c r="G43" s="381">
        <v>0</v>
      </c>
      <c r="H43" s="373">
        <v>0</v>
      </c>
      <c r="I43" s="384">
        <v>0</v>
      </c>
      <c r="J43" s="385">
        <v>0</v>
      </c>
      <c r="K43" s="375">
        <f t="shared" si="12"/>
        <v>0</v>
      </c>
      <c r="L43" s="376"/>
      <c r="M43" s="376"/>
      <c r="N43" s="568"/>
      <c r="O43" s="558">
        <f t="shared" si="3"/>
        <v>0</v>
      </c>
      <c r="P43" s="373">
        <f t="shared" si="13"/>
        <v>0</v>
      </c>
      <c r="Q43" s="373">
        <f t="shared" si="13"/>
        <v>0</v>
      </c>
      <c r="R43" s="380">
        <f t="shared" si="13"/>
        <v>0</v>
      </c>
      <c r="S43" s="497"/>
      <c r="T43" s="163"/>
      <c r="U43" s="14"/>
      <c r="V43" s="14"/>
      <c r="W43" s="14"/>
      <c r="X43" s="14"/>
    </row>
    <row r="44" spans="1:50" ht="42" thickBot="1" x14ac:dyDescent="0.3">
      <c r="A44" s="106" t="s">
        <v>189</v>
      </c>
      <c r="B44" s="107" t="s">
        <v>110</v>
      </c>
      <c r="C44" s="107" t="s">
        <v>103</v>
      </c>
      <c r="D44" s="92" t="s">
        <v>128</v>
      </c>
      <c r="E44" s="178" t="s">
        <v>362</v>
      </c>
      <c r="F44" s="518" t="s">
        <v>363</v>
      </c>
      <c r="G44" s="519">
        <v>822200</v>
      </c>
      <c r="H44" s="387">
        <v>0</v>
      </c>
      <c r="I44" s="388">
        <v>822200</v>
      </c>
      <c r="J44" s="389">
        <v>822200</v>
      </c>
      <c r="K44" s="375">
        <f t="shared" si="12"/>
        <v>12000</v>
      </c>
      <c r="L44" s="376"/>
      <c r="M44" s="376">
        <v>12000</v>
      </c>
      <c r="N44" s="568">
        <v>12000</v>
      </c>
      <c r="O44" s="562">
        <f t="shared" si="3"/>
        <v>834200</v>
      </c>
      <c r="P44" s="387">
        <f t="shared" si="13"/>
        <v>0</v>
      </c>
      <c r="Q44" s="387">
        <f t="shared" si="13"/>
        <v>834200</v>
      </c>
      <c r="R44" s="409">
        <f t="shared" si="13"/>
        <v>834200</v>
      </c>
      <c r="S44" s="497"/>
      <c r="T44" s="163"/>
    </row>
    <row r="45" spans="1:50" ht="28.2" hidden="1" thickBot="1" x14ac:dyDescent="0.3">
      <c r="A45" s="505" t="s">
        <v>253</v>
      </c>
      <c r="B45" s="506" t="s">
        <v>231</v>
      </c>
      <c r="C45" s="507" t="s">
        <v>108</v>
      </c>
      <c r="D45" s="508" t="s">
        <v>232</v>
      </c>
      <c r="E45" s="509" t="s">
        <v>335</v>
      </c>
      <c r="F45" s="510" t="s">
        <v>334</v>
      </c>
      <c r="G45" s="411">
        <v>0</v>
      </c>
      <c r="H45" s="412"/>
      <c r="I45" s="413"/>
      <c r="J45" s="554"/>
      <c r="K45" s="375"/>
      <c r="L45" s="376"/>
      <c r="M45" s="376"/>
      <c r="N45" s="568"/>
      <c r="O45" s="563">
        <f t="shared" si="3"/>
        <v>0</v>
      </c>
      <c r="P45" s="412"/>
      <c r="Q45" s="413"/>
      <c r="R45" s="414"/>
      <c r="S45" s="497"/>
      <c r="T45" s="163"/>
    </row>
    <row r="46" spans="1:50" ht="42" hidden="1" thickBot="1" x14ac:dyDescent="0.3">
      <c r="A46" s="125" t="s">
        <v>193</v>
      </c>
      <c r="B46" s="126" t="s">
        <v>136</v>
      </c>
      <c r="C46" s="126" t="s">
        <v>99</v>
      </c>
      <c r="D46" s="174" t="s">
        <v>130</v>
      </c>
      <c r="E46" s="175" t="s">
        <v>324</v>
      </c>
      <c r="F46" s="258" t="s">
        <v>347</v>
      </c>
      <c r="G46" s="393">
        <v>0</v>
      </c>
      <c r="H46" s="394"/>
      <c r="I46" s="415"/>
      <c r="J46" s="424"/>
      <c r="K46" s="570"/>
      <c r="L46" s="567"/>
      <c r="M46" s="567"/>
      <c r="N46" s="571"/>
      <c r="O46" s="559">
        <f t="shared" si="3"/>
        <v>0</v>
      </c>
      <c r="P46" s="394"/>
      <c r="Q46" s="415"/>
      <c r="R46" s="410"/>
      <c r="S46" s="497"/>
      <c r="T46" s="163"/>
    </row>
    <row r="47" spans="1:50" s="93" customFormat="1" ht="13.8" x14ac:dyDescent="0.25">
      <c r="A47" s="171" t="s">
        <v>131</v>
      </c>
      <c r="B47" s="172"/>
      <c r="C47" s="172"/>
      <c r="D47" s="23" t="s">
        <v>132</v>
      </c>
      <c r="E47" s="173"/>
      <c r="F47" s="521"/>
      <c r="G47" s="529">
        <v>729299</v>
      </c>
      <c r="H47" s="418">
        <v>556000</v>
      </c>
      <c r="I47" s="416">
        <v>173299</v>
      </c>
      <c r="J47" s="417">
        <v>173299</v>
      </c>
      <c r="K47" s="420">
        <f t="shared" ref="K47:R47" si="14">SUM(K48)</f>
        <v>0</v>
      </c>
      <c r="L47" s="421">
        <f t="shared" si="14"/>
        <v>12140</v>
      </c>
      <c r="M47" s="421">
        <f t="shared" si="14"/>
        <v>-12140</v>
      </c>
      <c r="N47" s="423">
        <f t="shared" si="14"/>
        <v>-12140</v>
      </c>
      <c r="O47" s="533">
        <f t="shared" si="14"/>
        <v>729299</v>
      </c>
      <c r="P47" s="416">
        <f t="shared" si="14"/>
        <v>568140</v>
      </c>
      <c r="Q47" s="416">
        <f t="shared" si="14"/>
        <v>161159</v>
      </c>
      <c r="R47" s="419">
        <f t="shared" si="14"/>
        <v>161159</v>
      </c>
      <c r="S47" s="83"/>
      <c r="T47" s="130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</row>
    <row r="48" spans="1:50" s="93" customFormat="1" ht="13.8" x14ac:dyDescent="0.25">
      <c r="A48" s="27" t="s">
        <v>134</v>
      </c>
      <c r="B48" s="28"/>
      <c r="C48" s="28"/>
      <c r="D48" s="26" t="s">
        <v>133</v>
      </c>
      <c r="E48" s="114"/>
      <c r="F48" s="522"/>
      <c r="G48" s="530">
        <v>729299</v>
      </c>
      <c r="H48" s="420">
        <v>556000</v>
      </c>
      <c r="I48" s="421">
        <v>173299</v>
      </c>
      <c r="J48" s="422">
        <v>173299</v>
      </c>
      <c r="K48" s="420">
        <f t="shared" ref="K48:R48" si="15">SUM(K49:K53)</f>
        <v>0</v>
      </c>
      <c r="L48" s="421">
        <f t="shared" si="15"/>
        <v>12140</v>
      </c>
      <c r="M48" s="421">
        <f t="shared" si="15"/>
        <v>-12140</v>
      </c>
      <c r="N48" s="423">
        <f t="shared" si="15"/>
        <v>-12140</v>
      </c>
      <c r="O48" s="520">
        <f t="shared" si="15"/>
        <v>729299</v>
      </c>
      <c r="P48" s="421">
        <f t="shared" si="15"/>
        <v>568140</v>
      </c>
      <c r="Q48" s="421">
        <f t="shared" si="15"/>
        <v>161159</v>
      </c>
      <c r="R48" s="423">
        <f t="shared" si="15"/>
        <v>161159</v>
      </c>
      <c r="S48" s="83"/>
      <c r="T48" s="130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</row>
    <row r="49" spans="1:50" s="227" customFormat="1" ht="30.6" x14ac:dyDescent="0.25">
      <c r="A49" s="228" t="s">
        <v>368</v>
      </c>
      <c r="B49" s="523">
        <v>7330</v>
      </c>
      <c r="C49" s="115">
        <v>443</v>
      </c>
      <c r="D49" s="524" t="s">
        <v>370</v>
      </c>
      <c r="E49" s="69" t="s">
        <v>362</v>
      </c>
      <c r="F49" s="525" t="s">
        <v>363</v>
      </c>
      <c r="G49" s="531">
        <v>0</v>
      </c>
      <c r="H49" s="534">
        <v>0</v>
      </c>
      <c r="I49" s="373">
        <v>0</v>
      </c>
      <c r="J49" s="379">
        <v>0</v>
      </c>
      <c r="K49" s="375">
        <f>SUM(L49+M49)</f>
        <v>0</v>
      </c>
      <c r="L49" s="376"/>
      <c r="M49" s="376"/>
      <c r="N49" s="568"/>
      <c r="O49" s="558">
        <f t="shared" si="3"/>
        <v>0</v>
      </c>
      <c r="P49" s="373">
        <f t="shared" ref="P49:R53" si="16">SUM(H49+L49)</f>
        <v>0</v>
      </c>
      <c r="Q49" s="373">
        <f t="shared" si="16"/>
        <v>0</v>
      </c>
      <c r="R49" s="380">
        <f t="shared" si="16"/>
        <v>0</v>
      </c>
      <c r="S49" s="225"/>
      <c r="T49" s="226"/>
    </row>
    <row r="50" spans="1:50" s="499" customFormat="1" ht="27.6" x14ac:dyDescent="0.25">
      <c r="A50" s="104" t="s">
        <v>31</v>
      </c>
      <c r="B50" s="105" t="s">
        <v>152</v>
      </c>
      <c r="C50" s="105" t="s">
        <v>99</v>
      </c>
      <c r="D50" s="103" t="s">
        <v>162</v>
      </c>
      <c r="E50" s="69" t="s">
        <v>322</v>
      </c>
      <c r="F50" s="526" t="s">
        <v>348</v>
      </c>
      <c r="G50" s="531">
        <v>34000</v>
      </c>
      <c r="H50" s="535">
        <v>34000</v>
      </c>
      <c r="I50" s="384">
        <v>0</v>
      </c>
      <c r="J50" s="385">
        <v>0</v>
      </c>
      <c r="K50" s="375">
        <f>SUM(L50+M50)</f>
        <v>0</v>
      </c>
      <c r="L50" s="384"/>
      <c r="M50" s="384"/>
      <c r="N50" s="427"/>
      <c r="O50" s="558">
        <f t="shared" si="3"/>
        <v>34000</v>
      </c>
      <c r="P50" s="373">
        <f t="shared" si="16"/>
        <v>34000</v>
      </c>
      <c r="Q50" s="373">
        <f t="shared" si="16"/>
        <v>0</v>
      </c>
      <c r="R50" s="380">
        <f t="shared" si="16"/>
        <v>0</v>
      </c>
      <c r="S50" s="497"/>
      <c r="T50" s="163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</row>
    <row r="51" spans="1:50" s="499" customFormat="1" ht="41.4" x14ac:dyDescent="0.25">
      <c r="A51" s="104" t="s">
        <v>159</v>
      </c>
      <c r="B51" s="105" t="s">
        <v>160</v>
      </c>
      <c r="C51" s="105" t="s">
        <v>105</v>
      </c>
      <c r="D51" s="116" t="s">
        <v>161</v>
      </c>
      <c r="E51" s="654" t="s">
        <v>362</v>
      </c>
      <c r="F51" s="525" t="s">
        <v>363</v>
      </c>
      <c r="G51" s="531">
        <v>0</v>
      </c>
      <c r="H51" s="535">
        <v>0</v>
      </c>
      <c r="I51" s="384">
        <v>0</v>
      </c>
      <c r="J51" s="385">
        <v>0</v>
      </c>
      <c r="K51" s="375">
        <f>SUM(L51+M51)</f>
        <v>-12140</v>
      </c>
      <c r="L51" s="376"/>
      <c r="M51" s="376">
        <v>-12140</v>
      </c>
      <c r="N51" s="568">
        <v>-12140</v>
      </c>
      <c r="O51" s="558">
        <f t="shared" si="3"/>
        <v>-12140</v>
      </c>
      <c r="P51" s="373">
        <f t="shared" si="16"/>
        <v>0</v>
      </c>
      <c r="Q51" s="373">
        <f t="shared" si="16"/>
        <v>-12140</v>
      </c>
      <c r="R51" s="380">
        <f t="shared" si="16"/>
        <v>-12140</v>
      </c>
      <c r="S51" s="497"/>
      <c r="T51" s="163" t="s">
        <v>254</v>
      </c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</row>
    <row r="52" spans="1:50" s="499" customFormat="1" ht="13.8" x14ac:dyDescent="0.25">
      <c r="A52" s="228" t="s">
        <v>402</v>
      </c>
      <c r="B52" s="217">
        <v>7325</v>
      </c>
      <c r="C52" s="458" t="s">
        <v>405</v>
      </c>
      <c r="D52" s="223" t="s">
        <v>406</v>
      </c>
      <c r="E52" s="655"/>
      <c r="F52" s="527"/>
      <c r="G52" s="531">
        <v>85860</v>
      </c>
      <c r="H52" s="535">
        <v>0</v>
      </c>
      <c r="I52" s="384">
        <v>85860</v>
      </c>
      <c r="J52" s="385">
        <v>81000</v>
      </c>
      <c r="K52" s="375">
        <f>SUM(L52+M52)</f>
        <v>0</v>
      </c>
      <c r="L52" s="376"/>
      <c r="M52" s="376"/>
      <c r="N52" s="568"/>
      <c r="O52" s="558">
        <f t="shared" si="3"/>
        <v>85860</v>
      </c>
      <c r="P52" s="373">
        <f t="shared" si="16"/>
        <v>0</v>
      </c>
      <c r="Q52" s="373">
        <f t="shared" si="16"/>
        <v>85860</v>
      </c>
      <c r="R52" s="380">
        <f t="shared" si="16"/>
        <v>81000</v>
      </c>
      <c r="S52" s="497"/>
      <c r="T52" s="163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</row>
    <row r="53" spans="1:50" s="499" customFormat="1" ht="42" thickBot="1" x14ac:dyDescent="0.3">
      <c r="A53" s="106" t="s">
        <v>159</v>
      </c>
      <c r="B53" s="107" t="s">
        <v>160</v>
      </c>
      <c r="C53" s="107" t="s">
        <v>105</v>
      </c>
      <c r="D53" s="117" t="s">
        <v>161</v>
      </c>
      <c r="E53" s="178" t="s">
        <v>323</v>
      </c>
      <c r="F53" s="528" t="s">
        <v>349</v>
      </c>
      <c r="G53" s="532">
        <v>609439</v>
      </c>
      <c r="H53" s="536">
        <v>522000</v>
      </c>
      <c r="I53" s="500">
        <v>87439</v>
      </c>
      <c r="J53" s="555">
        <v>92299</v>
      </c>
      <c r="K53" s="375">
        <f>SUM(L53+M53)</f>
        <v>12140</v>
      </c>
      <c r="L53" s="384">
        <v>12140</v>
      </c>
      <c r="M53" s="384"/>
      <c r="N53" s="427"/>
      <c r="O53" s="559">
        <f t="shared" si="3"/>
        <v>621579</v>
      </c>
      <c r="P53" s="394">
        <f t="shared" si="16"/>
        <v>534140</v>
      </c>
      <c r="Q53" s="394">
        <f t="shared" si="16"/>
        <v>87439</v>
      </c>
      <c r="R53" s="395">
        <f t="shared" si="16"/>
        <v>92299</v>
      </c>
      <c r="S53" s="497"/>
      <c r="T53" s="163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</row>
    <row r="54" spans="1:50" s="93" customFormat="1" ht="13.8" x14ac:dyDescent="0.25">
      <c r="A54" s="171" t="s">
        <v>169</v>
      </c>
      <c r="B54" s="172"/>
      <c r="C54" s="172"/>
      <c r="D54" s="23" t="s">
        <v>137</v>
      </c>
      <c r="E54" s="173"/>
      <c r="F54" s="264"/>
      <c r="G54" s="396">
        <v>1810400</v>
      </c>
      <c r="H54" s="397">
        <v>1719400</v>
      </c>
      <c r="I54" s="397">
        <v>91000</v>
      </c>
      <c r="J54" s="398">
        <v>91000</v>
      </c>
      <c r="K54" s="400">
        <f t="shared" ref="K54:R54" si="17">SUM(K55)</f>
        <v>0</v>
      </c>
      <c r="L54" s="401">
        <f t="shared" si="17"/>
        <v>0</v>
      </c>
      <c r="M54" s="401">
        <f t="shared" si="17"/>
        <v>0</v>
      </c>
      <c r="N54" s="403">
        <f t="shared" si="17"/>
        <v>0</v>
      </c>
      <c r="O54" s="560">
        <f t="shared" si="17"/>
        <v>1810400</v>
      </c>
      <c r="P54" s="397">
        <f t="shared" si="17"/>
        <v>1719400</v>
      </c>
      <c r="Q54" s="397">
        <f t="shared" si="17"/>
        <v>91000</v>
      </c>
      <c r="R54" s="399">
        <f t="shared" si="17"/>
        <v>91000</v>
      </c>
      <c r="S54" s="83"/>
      <c r="T54" s="130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</row>
    <row r="55" spans="1:50" s="93" customFormat="1" ht="13.8" x14ac:dyDescent="0.25">
      <c r="A55" s="27" t="s">
        <v>170</v>
      </c>
      <c r="B55" s="28"/>
      <c r="C55" s="28"/>
      <c r="D55" s="26" t="s">
        <v>138</v>
      </c>
      <c r="E55" s="114"/>
      <c r="F55" s="263"/>
      <c r="G55" s="400">
        <v>1810400</v>
      </c>
      <c r="H55" s="401">
        <v>1719400</v>
      </c>
      <c r="I55" s="401">
        <v>91000</v>
      </c>
      <c r="J55" s="402">
        <v>91000</v>
      </c>
      <c r="K55" s="400">
        <f t="shared" ref="K55:R55" si="18">SUM(K56:K69)</f>
        <v>0</v>
      </c>
      <c r="L55" s="401">
        <f t="shared" si="18"/>
        <v>0</v>
      </c>
      <c r="M55" s="401">
        <f t="shared" si="18"/>
        <v>0</v>
      </c>
      <c r="N55" s="403">
        <f t="shared" si="18"/>
        <v>0</v>
      </c>
      <c r="O55" s="561">
        <f t="shared" si="18"/>
        <v>1810400</v>
      </c>
      <c r="P55" s="401">
        <f t="shared" si="18"/>
        <v>1719400</v>
      </c>
      <c r="Q55" s="401">
        <f t="shared" si="18"/>
        <v>91000</v>
      </c>
      <c r="R55" s="403">
        <f t="shared" si="18"/>
        <v>91000</v>
      </c>
      <c r="S55" s="83"/>
      <c r="T55" s="130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</row>
    <row r="56" spans="1:50" s="499" customFormat="1" ht="27.6" hidden="1" x14ac:dyDescent="0.25">
      <c r="A56" s="104" t="s">
        <v>0</v>
      </c>
      <c r="B56" s="105" t="s">
        <v>147</v>
      </c>
      <c r="C56" s="109">
        <v>1030</v>
      </c>
      <c r="D56" s="103" t="s">
        <v>1</v>
      </c>
      <c r="E56" s="162" t="s">
        <v>65</v>
      </c>
      <c r="F56" s="259" t="s">
        <v>361</v>
      </c>
      <c r="G56" s="372">
        <v>0</v>
      </c>
      <c r="H56" s="373"/>
      <c r="I56" s="384"/>
      <c r="J56" s="385"/>
      <c r="K56" s="425"/>
      <c r="L56" s="426"/>
      <c r="M56" s="426"/>
      <c r="N56" s="572"/>
      <c r="O56" s="558">
        <f t="shared" si="3"/>
        <v>0</v>
      </c>
      <c r="P56" s="373"/>
      <c r="Q56" s="384"/>
      <c r="R56" s="427"/>
      <c r="S56" s="497"/>
      <c r="T56" s="163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</row>
    <row r="57" spans="1:50" s="499" customFormat="1" ht="27.6" x14ac:dyDescent="0.25">
      <c r="A57" s="104" t="s">
        <v>2</v>
      </c>
      <c r="B57" s="105" t="s">
        <v>3</v>
      </c>
      <c r="C57" s="109" t="s">
        <v>107</v>
      </c>
      <c r="D57" s="30" t="s">
        <v>326</v>
      </c>
      <c r="E57" s="69" t="s">
        <v>378</v>
      </c>
      <c r="F57" s="257" t="s">
        <v>379</v>
      </c>
      <c r="G57" s="372">
        <v>105000</v>
      </c>
      <c r="H57" s="373">
        <v>105000</v>
      </c>
      <c r="I57" s="384">
        <v>0</v>
      </c>
      <c r="J57" s="385">
        <v>0</v>
      </c>
      <c r="K57" s="375">
        <f t="shared" ref="K57:K69" si="19">SUM(L57+M57)</f>
        <v>0</v>
      </c>
      <c r="L57" s="376"/>
      <c r="M57" s="376"/>
      <c r="N57" s="568"/>
      <c r="O57" s="558">
        <f t="shared" si="3"/>
        <v>105000</v>
      </c>
      <c r="P57" s="373">
        <f t="shared" ref="P57:R69" si="20">SUM(H57+L57)</f>
        <v>105000</v>
      </c>
      <c r="Q57" s="373">
        <f t="shared" si="20"/>
        <v>0</v>
      </c>
      <c r="R57" s="380">
        <f t="shared" si="20"/>
        <v>0</v>
      </c>
      <c r="S57" s="497"/>
      <c r="T57" s="163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</row>
    <row r="58" spans="1:50" s="499" customFormat="1" ht="27.6" x14ac:dyDescent="0.25">
      <c r="A58" s="104" t="s">
        <v>4</v>
      </c>
      <c r="B58" s="105" t="s">
        <v>148</v>
      </c>
      <c r="C58" s="109" t="s">
        <v>107</v>
      </c>
      <c r="D58" s="30" t="s">
        <v>92</v>
      </c>
      <c r="E58" s="69" t="s">
        <v>378</v>
      </c>
      <c r="F58" s="257" t="s">
        <v>379</v>
      </c>
      <c r="G58" s="372">
        <v>380400</v>
      </c>
      <c r="H58" s="373">
        <v>380400</v>
      </c>
      <c r="I58" s="384">
        <v>0</v>
      </c>
      <c r="J58" s="385">
        <v>0</v>
      </c>
      <c r="K58" s="375">
        <f t="shared" si="19"/>
        <v>0</v>
      </c>
      <c r="L58" s="376"/>
      <c r="M58" s="376"/>
      <c r="N58" s="568"/>
      <c r="O58" s="558">
        <f t="shared" si="3"/>
        <v>380400</v>
      </c>
      <c r="P58" s="373">
        <f t="shared" si="20"/>
        <v>380400</v>
      </c>
      <c r="Q58" s="373">
        <f t="shared" si="20"/>
        <v>0</v>
      </c>
      <c r="R58" s="380">
        <f t="shared" si="20"/>
        <v>0</v>
      </c>
      <c r="S58" s="497"/>
      <c r="T58" s="163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</row>
    <row r="59" spans="1:50" s="499" customFormat="1" ht="27.6" x14ac:dyDescent="0.25">
      <c r="A59" s="104" t="s">
        <v>0</v>
      </c>
      <c r="B59" s="105" t="s">
        <v>147</v>
      </c>
      <c r="C59" s="109">
        <v>1030</v>
      </c>
      <c r="D59" s="103" t="s">
        <v>1</v>
      </c>
      <c r="E59" s="69" t="s">
        <v>339</v>
      </c>
      <c r="F59" s="257" t="s">
        <v>350</v>
      </c>
      <c r="G59" s="372">
        <v>100000</v>
      </c>
      <c r="H59" s="373">
        <v>100000</v>
      </c>
      <c r="I59" s="384">
        <v>0</v>
      </c>
      <c r="J59" s="385">
        <v>0</v>
      </c>
      <c r="K59" s="375">
        <f t="shared" si="19"/>
        <v>0</v>
      </c>
      <c r="L59" s="376"/>
      <c r="M59" s="376"/>
      <c r="N59" s="568"/>
      <c r="O59" s="558">
        <f t="shared" si="3"/>
        <v>100000</v>
      </c>
      <c r="P59" s="373">
        <f t="shared" si="20"/>
        <v>100000</v>
      </c>
      <c r="Q59" s="373">
        <f t="shared" si="20"/>
        <v>0</v>
      </c>
      <c r="R59" s="380">
        <f t="shared" si="20"/>
        <v>0</v>
      </c>
      <c r="S59" s="497"/>
      <c r="T59" s="163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</row>
    <row r="60" spans="1:50" ht="27.6" x14ac:dyDescent="0.25">
      <c r="A60" s="104" t="s">
        <v>230</v>
      </c>
      <c r="B60" s="105" t="s">
        <v>231</v>
      </c>
      <c r="C60" s="105" t="s">
        <v>108</v>
      </c>
      <c r="D60" s="108" t="s">
        <v>232</v>
      </c>
      <c r="E60" s="69" t="s">
        <v>339</v>
      </c>
      <c r="F60" s="257" t="s">
        <v>350</v>
      </c>
      <c r="G60" s="372">
        <v>1000000</v>
      </c>
      <c r="H60" s="373">
        <v>1000000</v>
      </c>
      <c r="I60" s="373">
        <v>0</v>
      </c>
      <c r="J60" s="379">
        <v>0</v>
      </c>
      <c r="K60" s="375">
        <f t="shared" si="19"/>
        <v>0</v>
      </c>
      <c r="L60" s="376"/>
      <c r="M60" s="376"/>
      <c r="N60" s="568"/>
      <c r="O60" s="558">
        <f t="shared" si="3"/>
        <v>1000000</v>
      </c>
      <c r="P60" s="373">
        <f t="shared" si="20"/>
        <v>1000000</v>
      </c>
      <c r="Q60" s="373">
        <f t="shared" si="20"/>
        <v>0</v>
      </c>
      <c r="R60" s="380">
        <f t="shared" si="20"/>
        <v>0</v>
      </c>
      <c r="S60" s="497"/>
      <c r="T60" s="163"/>
    </row>
    <row r="61" spans="1:50" s="499" customFormat="1" ht="27.6" x14ac:dyDescent="0.25">
      <c r="A61" s="104" t="s">
        <v>9</v>
      </c>
      <c r="B61" s="105" t="s">
        <v>8</v>
      </c>
      <c r="C61" s="109" t="s">
        <v>99</v>
      </c>
      <c r="D61" s="30" t="s">
        <v>150</v>
      </c>
      <c r="E61" s="69" t="s">
        <v>339</v>
      </c>
      <c r="F61" s="257" t="s">
        <v>350</v>
      </c>
      <c r="G61" s="372">
        <v>2800</v>
      </c>
      <c r="H61" s="428">
        <v>2800</v>
      </c>
      <c r="I61" s="384">
        <v>0</v>
      </c>
      <c r="J61" s="385">
        <v>0</v>
      </c>
      <c r="K61" s="375">
        <f t="shared" si="19"/>
        <v>0</v>
      </c>
      <c r="L61" s="376"/>
      <c r="M61" s="376"/>
      <c r="N61" s="568"/>
      <c r="O61" s="558">
        <f t="shared" si="3"/>
        <v>2800</v>
      </c>
      <c r="P61" s="373">
        <f t="shared" si="20"/>
        <v>2800</v>
      </c>
      <c r="Q61" s="373">
        <f t="shared" si="20"/>
        <v>0</v>
      </c>
      <c r="R61" s="380">
        <f t="shared" si="20"/>
        <v>0</v>
      </c>
      <c r="S61" s="497"/>
      <c r="T61" s="163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</row>
    <row r="62" spans="1:50" s="499" customFormat="1" ht="43.05" customHeight="1" x14ac:dyDescent="0.25">
      <c r="A62" s="166" t="s">
        <v>12</v>
      </c>
      <c r="B62" s="167" t="s">
        <v>154</v>
      </c>
      <c r="C62" s="195" t="s">
        <v>110</v>
      </c>
      <c r="D62" s="181" t="s">
        <v>153</v>
      </c>
      <c r="E62" s="69" t="s">
        <v>362</v>
      </c>
      <c r="F62" s="253" t="s">
        <v>363</v>
      </c>
      <c r="G62" s="372"/>
      <c r="H62" s="428"/>
      <c r="I62" s="384"/>
      <c r="J62" s="385"/>
      <c r="K62" s="375">
        <f t="shared" si="19"/>
        <v>0</v>
      </c>
      <c r="L62" s="376"/>
      <c r="M62" s="376"/>
      <c r="N62" s="568"/>
      <c r="O62" s="558"/>
      <c r="P62" s="373"/>
      <c r="Q62" s="373"/>
      <c r="R62" s="380"/>
      <c r="S62" s="497"/>
      <c r="T62" s="163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</row>
    <row r="63" spans="1:50" s="499" customFormat="1" ht="27.6" x14ac:dyDescent="0.25">
      <c r="A63" s="104" t="s">
        <v>10</v>
      </c>
      <c r="B63" s="105" t="s">
        <v>11</v>
      </c>
      <c r="C63" s="109" t="s">
        <v>99</v>
      </c>
      <c r="D63" s="30" t="s">
        <v>151</v>
      </c>
      <c r="E63" s="69" t="s">
        <v>339</v>
      </c>
      <c r="F63" s="257" t="s">
        <v>350</v>
      </c>
      <c r="G63" s="372">
        <v>10200</v>
      </c>
      <c r="H63" s="428">
        <v>10200</v>
      </c>
      <c r="I63" s="384">
        <v>0</v>
      </c>
      <c r="J63" s="385">
        <v>0</v>
      </c>
      <c r="K63" s="375">
        <f t="shared" si="19"/>
        <v>0</v>
      </c>
      <c r="L63" s="376"/>
      <c r="M63" s="376"/>
      <c r="N63" s="568"/>
      <c r="O63" s="558">
        <f t="shared" si="3"/>
        <v>10200</v>
      </c>
      <c r="P63" s="373">
        <f t="shared" si="20"/>
        <v>10200</v>
      </c>
      <c r="Q63" s="373">
        <f t="shared" si="20"/>
        <v>0</v>
      </c>
      <c r="R63" s="380">
        <f t="shared" si="20"/>
        <v>0</v>
      </c>
      <c r="S63" s="497"/>
      <c r="T63" s="163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</row>
    <row r="64" spans="1:50" s="499" customFormat="1" ht="27.6" hidden="1" x14ac:dyDescent="0.25">
      <c r="A64" s="104" t="s">
        <v>13</v>
      </c>
      <c r="B64" s="105" t="s">
        <v>155</v>
      </c>
      <c r="C64" s="109" t="s">
        <v>109</v>
      </c>
      <c r="D64" s="100" t="s">
        <v>209</v>
      </c>
      <c r="E64" s="69" t="s">
        <v>339</v>
      </c>
      <c r="F64" s="257" t="s">
        <v>360</v>
      </c>
      <c r="G64" s="372">
        <v>0</v>
      </c>
      <c r="H64" s="428">
        <v>0</v>
      </c>
      <c r="I64" s="384">
        <v>0</v>
      </c>
      <c r="J64" s="385">
        <v>0</v>
      </c>
      <c r="K64" s="375">
        <f t="shared" si="19"/>
        <v>0</v>
      </c>
      <c r="L64" s="376"/>
      <c r="M64" s="376"/>
      <c r="N64" s="568"/>
      <c r="O64" s="558">
        <f t="shared" si="3"/>
        <v>0</v>
      </c>
      <c r="P64" s="373">
        <f t="shared" si="20"/>
        <v>0</v>
      </c>
      <c r="Q64" s="373">
        <f t="shared" si="20"/>
        <v>0</v>
      </c>
      <c r="R64" s="380">
        <f t="shared" si="20"/>
        <v>0</v>
      </c>
      <c r="S64" s="497"/>
      <c r="T64" s="163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</row>
    <row r="65" spans="1:50" ht="55.2" x14ac:dyDescent="0.25">
      <c r="A65" s="104" t="s">
        <v>14</v>
      </c>
      <c r="B65" s="105" t="s">
        <v>67</v>
      </c>
      <c r="C65" s="105" t="s">
        <v>88</v>
      </c>
      <c r="D65" s="103" t="s">
        <v>217</v>
      </c>
      <c r="E65" s="69" t="s">
        <v>339</v>
      </c>
      <c r="F65" s="257" t="s">
        <v>350</v>
      </c>
      <c r="G65" s="372">
        <v>25000</v>
      </c>
      <c r="H65" s="373">
        <v>25000</v>
      </c>
      <c r="I65" s="384">
        <v>0</v>
      </c>
      <c r="J65" s="385">
        <v>0</v>
      </c>
      <c r="K65" s="375">
        <f t="shared" si="19"/>
        <v>0</v>
      </c>
      <c r="L65" s="376"/>
      <c r="M65" s="376"/>
      <c r="N65" s="568"/>
      <c r="O65" s="558">
        <f t="shared" si="3"/>
        <v>25000</v>
      </c>
      <c r="P65" s="373">
        <f t="shared" si="20"/>
        <v>25000</v>
      </c>
      <c r="Q65" s="373">
        <f t="shared" si="20"/>
        <v>0</v>
      </c>
      <c r="R65" s="380">
        <f t="shared" si="20"/>
        <v>0</v>
      </c>
      <c r="S65" s="497"/>
      <c r="T65" s="163"/>
    </row>
    <row r="66" spans="1:50" s="499" customFormat="1" ht="27.6" x14ac:dyDescent="0.25">
      <c r="A66" s="104" t="s">
        <v>218</v>
      </c>
      <c r="B66" s="105" t="s">
        <v>219</v>
      </c>
      <c r="C66" s="105" t="s">
        <v>106</v>
      </c>
      <c r="D66" s="103" t="s">
        <v>251</v>
      </c>
      <c r="E66" s="69" t="s">
        <v>339</v>
      </c>
      <c r="F66" s="257" t="s">
        <v>350</v>
      </c>
      <c r="G66" s="372">
        <v>62000</v>
      </c>
      <c r="H66" s="373">
        <v>62000</v>
      </c>
      <c r="I66" s="384">
        <v>0</v>
      </c>
      <c r="J66" s="385">
        <v>0</v>
      </c>
      <c r="K66" s="375">
        <f t="shared" si="19"/>
        <v>0</v>
      </c>
      <c r="L66" s="376"/>
      <c r="M66" s="376"/>
      <c r="N66" s="568"/>
      <c r="O66" s="558">
        <f t="shared" si="3"/>
        <v>62000</v>
      </c>
      <c r="P66" s="373">
        <f t="shared" si="20"/>
        <v>62000</v>
      </c>
      <c r="Q66" s="373">
        <f t="shared" si="20"/>
        <v>0</v>
      </c>
      <c r="R66" s="380">
        <f t="shared" si="20"/>
        <v>0</v>
      </c>
      <c r="S66" s="497"/>
      <c r="T66" s="163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</row>
    <row r="67" spans="1:50" ht="27.6" x14ac:dyDescent="0.25">
      <c r="A67" s="101" t="s">
        <v>19</v>
      </c>
      <c r="B67" s="102" t="s">
        <v>177</v>
      </c>
      <c r="C67" s="102" t="s">
        <v>87</v>
      </c>
      <c r="D67" s="110" t="s">
        <v>178</v>
      </c>
      <c r="E67" s="69" t="s">
        <v>362</v>
      </c>
      <c r="F67" s="253" t="s">
        <v>363</v>
      </c>
      <c r="G67" s="372">
        <v>91000</v>
      </c>
      <c r="H67" s="373">
        <v>0</v>
      </c>
      <c r="I67" s="384">
        <v>91000</v>
      </c>
      <c r="J67" s="383">
        <v>91000</v>
      </c>
      <c r="K67" s="375">
        <f t="shared" si="19"/>
        <v>0</v>
      </c>
      <c r="L67" s="376"/>
      <c r="M67" s="376"/>
      <c r="N67" s="568"/>
      <c r="O67" s="558">
        <f t="shared" si="3"/>
        <v>91000</v>
      </c>
      <c r="P67" s="373">
        <f t="shared" si="20"/>
        <v>0</v>
      </c>
      <c r="Q67" s="373">
        <f t="shared" si="20"/>
        <v>91000</v>
      </c>
      <c r="R67" s="380">
        <f t="shared" si="20"/>
        <v>91000</v>
      </c>
      <c r="S67" s="497"/>
      <c r="T67" s="163"/>
    </row>
    <row r="68" spans="1:50" ht="27.6" hidden="1" x14ac:dyDescent="0.25">
      <c r="A68" s="457" t="s">
        <v>328</v>
      </c>
      <c r="B68" s="459" t="s">
        <v>16</v>
      </c>
      <c r="C68" s="456" t="s">
        <v>195</v>
      </c>
      <c r="D68" s="460" t="s">
        <v>194</v>
      </c>
      <c r="E68" s="69" t="s">
        <v>362</v>
      </c>
      <c r="F68" s="253" t="s">
        <v>363</v>
      </c>
      <c r="G68" s="372">
        <v>0</v>
      </c>
      <c r="H68" s="394">
        <v>0</v>
      </c>
      <c r="I68" s="415">
        <v>0</v>
      </c>
      <c r="J68" s="424">
        <v>0</v>
      </c>
      <c r="K68" s="375">
        <f t="shared" si="19"/>
        <v>0</v>
      </c>
      <c r="L68" s="376"/>
      <c r="M68" s="376"/>
      <c r="N68" s="568"/>
      <c r="O68" s="558">
        <f t="shared" si="3"/>
        <v>0</v>
      </c>
      <c r="P68" s="373">
        <f t="shared" si="20"/>
        <v>0</v>
      </c>
      <c r="Q68" s="373">
        <f t="shared" si="20"/>
        <v>0</v>
      </c>
      <c r="R68" s="380">
        <f t="shared" si="20"/>
        <v>0</v>
      </c>
      <c r="S68" s="497"/>
      <c r="T68" s="163"/>
    </row>
    <row r="69" spans="1:50" ht="28.2" thickBot="1" x14ac:dyDescent="0.3">
      <c r="A69" s="123" t="s">
        <v>243</v>
      </c>
      <c r="B69" s="124" t="s">
        <v>118</v>
      </c>
      <c r="C69" s="124" t="s">
        <v>100</v>
      </c>
      <c r="D69" s="111" t="s">
        <v>239</v>
      </c>
      <c r="E69" s="92" t="s">
        <v>321</v>
      </c>
      <c r="F69" s="256" t="s">
        <v>343</v>
      </c>
      <c r="G69" s="386">
        <v>34000</v>
      </c>
      <c r="H69" s="387">
        <v>34000</v>
      </c>
      <c r="I69" s="387">
        <v>0</v>
      </c>
      <c r="J69" s="429">
        <v>0</v>
      </c>
      <c r="K69" s="406">
        <f t="shared" si="19"/>
        <v>0</v>
      </c>
      <c r="L69" s="519"/>
      <c r="M69" s="519"/>
      <c r="N69" s="573"/>
      <c r="O69" s="559">
        <f t="shared" si="3"/>
        <v>34000</v>
      </c>
      <c r="P69" s="394">
        <f t="shared" si="20"/>
        <v>34000</v>
      </c>
      <c r="Q69" s="394">
        <f t="shared" si="20"/>
        <v>0</v>
      </c>
      <c r="R69" s="395">
        <f t="shared" si="20"/>
        <v>0</v>
      </c>
      <c r="S69" s="497"/>
      <c r="T69" s="163"/>
    </row>
    <row r="70" spans="1:50" s="93" customFormat="1" ht="27.6" x14ac:dyDescent="0.25">
      <c r="A70" s="171" t="s">
        <v>171</v>
      </c>
      <c r="B70" s="172"/>
      <c r="C70" s="172"/>
      <c r="D70" s="23" t="s">
        <v>69</v>
      </c>
      <c r="E70" s="173"/>
      <c r="F70" s="264"/>
      <c r="G70" s="396">
        <v>9636000</v>
      </c>
      <c r="H70" s="397">
        <v>7999568</v>
      </c>
      <c r="I70" s="397">
        <v>1636432</v>
      </c>
      <c r="J70" s="398">
        <v>1336432</v>
      </c>
      <c r="K70" s="564">
        <f t="shared" ref="K70:R70" si="21">SUM(K71)</f>
        <v>0</v>
      </c>
      <c r="L70" s="565">
        <f t="shared" si="21"/>
        <v>0</v>
      </c>
      <c r="M70" s="565">
        <f t="shared" si="21"/>
        <v>0</v>
      </c>
      <c r="N70" s="566">
        <f t="shared" si="21"/>
        <v>0</v>
      </c>
      <c r="O70" s="396">
        <f t="shared" si="21"/>
        <v>9636000</v>
      </c>
      <c r="P70" s="397">
        <f t="shared" si="21"/>
        <v>7999568</v>
      </c>
      <c r="Q70" s="397">
        <f t="shared" si="21"/>
        <v>1636432</v>
      </c>
      <c r="R70" s="399">
        <f t="shared" si="21"/>
        <v>1336432</v>
      </c>
      <c r="S70" s="83"/>
      <c r="T70" s="130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</row>
    <row r="71" spans="1:50" s="93" customFormat="1" ht="27.6" x14ac:dyDescent="0.25">
      <c r="A71" s="27" t="s">
        <v>172</v>
      </c>
      <c r="B71" s="28"/>
      <c r="C71" s="28"/>
      <c r="D71" s="26" t="s">
        <v>69</v>
      </c>
      <c r="E71" s="114"/>
      <c r="F71" s="263"/>
      <c r="G71" s="400">
        <v>9636000</v>
      </c>
      <c r="H71" s="401">
        <v>7999568</v>
      </c>
      <c r="I71" s="401">
        <v>1636432</v>
      </c>
      <c r="J71" s="402">
        <v>1336432</v>
      </c>
      <c r="K71" s="400">
        <f t="shared" ref="K71:R71" si="22">SUM(K72:K85)</f>
        <v>0</v>
      </c>
      <c r="L71" s="401">
        <f t="shared" si="22"/>
        <v>0</v>
      </c>
      <c r="M71" s="401">
        <f t="shared" si="22"/>
        <v>0</v>
      </c>
      <c r="N71" s="402">
        <f t="shared" si="22"/>
        <v>0</v>
      </c>
      <c r="O71" s="400">
        <f t="shared" si="22"/>
        <v>9636000</v>
      </c>
      <c r="P71" s="401">
        <f t="shared" si="22"/>
        <v>7999568</v>
      </c>
      <c r="Q71" s="401">
        <f t="shared" si="22"/>
        <v>1636432</v>
      </c>
      <c r="R71" s="403">
        <f t="shared" si="22"/>
        <v>1336432</v>
      </c>
      <c r="S71" s="83"/>
      <c r="T71" s="130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</row>
    <row r="72" spans="1:50" s="93" customFormat="1" ht="27.6" x14ac:dyDescent="0.25">
      <c r="A72" s="461">
        <v>1217361</v>
      </c>
      <c r="B72" s="219">
        <v>7361</v>
      </c>
      <c r="C72" s="219">
        <v>490</v>
      </c>
      <c r="D72" s="218" t="s">
        <v>285</v>
      </c>
      <c r="E72" s="69" t="s">
        <v>362</v>
      </c>
      <c r="F72" s="253" t="s">
        <v>363</v>
      </c>
      <c r="G72" s="372">
        <v>-45000</v>
      </c>
      <c r="H72" s="404">
        <v>0</v>
      </c>
      <c r="I72" s="381">
        <v>-45000</v>
      </c>
      <c r="J72" s="382">
        <v>-45000</v>
      </c>
      <c r="K72" s="375">
        <f t="shared" ref="K72:K85" si="23">SUM(L72+M72)</f>
        <v>0</v>
      </c>
      <c r="L72" s="376"/>
      <c r="M72" s="376"/>
      <c r="N72" s="377"/>
      <c r="O72" s="372">
        <f t="shared" si="3"/>
        <v>-45000</v>
      </c>
      <c r="P72" s="373">
        <f t="shared" ref="P72:R85" si="24">SUM(H72+L72)</f>
        <v>0</v>
      </c>
      <c r="Q72" s="373">
        <f t="shared" si="24"/>
        <v>-45000</v>
      </c>
      <c r="R72" s="380">
        <f t="shared" si="24"/>
        <v>-45000</v>
      </c>
      <c r="S72" s="83"/>
      <c r="T72" s="130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</row>
    <row r="73" spans="1:50" ht="27.6" x14ac:dyDescent="0.35">
      <c r="A73" s="104" t="s">
        <v>33</v>
      </c>
      <c r="B73" s="102" t="s">
        <v>34</v>
      </c>
      <c r="C73" s="102" t="s">
        <v>112</v>
      </c>
      <c r="D73" s="99" t="s">
        <v>35</v>
      </c>
      <c r="E73" s="69" t="s">
        <v>362</v>
      </c>
      <c r="F73" s="253" t="s">
        <v>363</v>
      </c>
      <c r="G73" s="372">
        <v>6110584</v>
      </c>
      <c r="H73" s="373">
        <v>6110584</v>
      </c>
      <c r="I73" s="384">
        <v>0</v>
      </c>
      <c r="J73" s="405">
        <v>0</v>
      </c>
      <c r="K73" s="375">
        <f t="shared" si="23"/>
        <v>0</v>
      </c>
      <c r="L73" s="541"/>
      <c r="M73" s="376"/>
      <c r="N73" s="377"/>
      <c r="O73" s="372">
        <f t="shared" si="3"/>
        <v>6110584</v>
      </c>
      <c r="P73" s="373">
        <f t="shared" si="24"/>
        <v>6110584</v>
      </c>
      <c r="Q73" s="373">
        <f t="shared" si="24"/>
        <v>0</v>
      </c>
      <c r="R73" s="380">
        <f t="shared" si="24"/>
        <v>0</v>
      </c>
      <c r="S73" s="497"/>
      <c r="T73" s="86"/>
    </row>
    <row r="74" spans="1:50" ht="27.6" x14ac:dyDescent="0.25">
      <c r="A74" s="104" t="s">
        <v>199</v>
      </c>
      <c r="B74" s="105" t="s">
        <v>200</v>
      </c>
      <c r="C74" s="105" t="s">
        <v>101</v>
      </c>
      <c r="D74" s="30" t="s">
        <v>201</v>
      </c>
      <c r="E74" s="69" t="s">
        <v>362</v>
      </c>
      <c r="F74" s="253" t="s">
        <v>363</v>
      </c>
      <c r="G74" s="372">
        <v>1112000</v>
      </c>
      <c r="H74" s="373">
        <v>0</v>
      </c>
      <c r="I74" s="384">
        <v>1112000</v>
      </c>
      <c r="J74" s="405">
        <v>1112000</v>
      </c>
      <c r="K74" s="375">
        <f t="shared" si="23"/>
        <v>0</v>
      </c>
      <c r="L74" s="376"/>
      <c r="M74" s="376"/>
      <c r="N74" s="377"/>
      <c r="O74" s="372">
        <f t="shared" si="3"/>
        <v>1112000</v>
      </c>
      <c r="P74" s="373">
        <f t="shared" si="24"/>
        <v>0</v>
      </c>
      <c r="Q74" s="373">
        <f t="shared" si="24"/>
        <v>1112000</v>
      </c>
      <c r="R74" s="380">
        <f t="shared" si="24"/>
        <v>1112000</v>
      </c>
      <c r="S74" s="497"/>
      <c r="T74" s="163"/>
    </row>
    <row r="75" spans="1:50" s="499" customFormat="1" ht="27.6" x14ac:dyDescent="0.25">
      <c r="A75" s="104" t="s">
        <v>236</v>
      </c>
      <c r="B75" s="105" t="s">
        <v>235</v>
      </c>
      <c r="C75" s="105" t="s">
        <v>113</v>
      </c>
      <c r="D75" s="119" t="s">
        <v>237</v>
      </c>
      <c r="E75" s="69" t="s">
        <v>362</v>
      </c>
      <c r="F75" s="253" t="s">
        <v>363</v>
      </c>
      <c r="G75" s="372">
        <v>1942296</v>
      </c>
      <c r="H75" s="373">
        <v>1778864</v>
      </c>
      <c r="I75" s="384">
        <v>163432</v>
      </c>
      <c r="J75" s="405">
        <v>163432</v>
      </c>
      <c r="K75" s="375">
        <f t="shared" si="23"/>
        <v>0</v>
      </c>
      <c r="L75" s="541"/>
      <c r="M75" s="376"/>
      <c r="N75" s="377"/>
      <c r="O75" s="372">
        <f t="shared" si="3"/>
        <v>1942296</v>
      </c>
      <c r="P75" s="373">
        <f t="shared" si="24"/>
        <v>1778864</v>
      </c>
      <c r="Q75" s="373">
        <f t="shared" si="24"/>
        <v>163432</v>
      </c>
      <c r="R75" s="380">
        <f t="shared" si="24"/>
        <v>163432</v>
      </c>
      <c r="S75" s="497"/>
      <c r="T75" s="163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</row>
    <row r="76" spans="1:50" s="499" customFormat="1" ht="29.25" customHeight="1" x14ac:dyDescent="0.35">
      <c r="A76" s="104" t="s">
        <v>41</v>
      </c>
      <c r="B76" s="105" t="s">
        <v>42</v>
      </c>
      <c r="C76" s="105" t="s">
        <v>114</v>
      </c>
      <c r="D76" s="30" t="s">
        <v>93</v>
      </c>
      <c r="E76" s="69" t="s">
        <v>362</v>
      </c>
      <c r="F76" s="253" t="s">
        <v>363</v>
      </c>
      <c r="G76" s="372">
        <v>135000</v>
      </c>
      <c r="H76" s="373">
        <v>0</v>
      </c>
      <c r="I76" s="384">
        <v>135000</v>
      </c>
      <c r="J76" s="405">
        <v>0</v>
      </c>
      <c r="K76" s="375">
        <f t="shared" si="23"/>
        <v>0</v>
      </c>
      <c r="L76" s="376"/>
      <c r="M76" s="376"/>
      <c r="N76" s="377"/>
      <c r="O76" s="372">
        <f t="shared" si="3"/>
        <v>135000</v>
      </c>
      <c r="P76" s="373">
        <f t="shared" si="24"/>
        <v>0</v>
      </c>
      <c r="Q76" s="373">
        <f t="shared" si="24"/>
        <v>135000</v>
      </c>
      <c r="R76" s="380">
        <f t="shared" si="24"/>
        <v>0</v>
      </c>
      <c r="S76" s="497"/>
      <c r="T76" s="78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</row>
    <row r="77" spans="1:50" s="499" customFormat="1" ht="69" x14ac:dyDescent="0.25">
      <c r="A77" s="121" t="s">
        <v>252</v>
      </c>
      <c r="B77" s="122" t="s">
        <v>250</v>
      </c>
      <c r="C77" s="122" t="s">
        <v>89</v>
      </c>
      <c r="D77" s="103" t="s">
        <v>249</v>
      </c>
      <c r="E77" s="69" t="s">
        <v>362</v>
      </c>
      <c r="F77" s="253" t="s">
        <v>363</v>
      </c>
      <c r="G77" s="372">
        <v>155000</v>
      </c>
      <c r="H77" s="373">
        <v>0</v>
      </c>
      <c r="I77" s="384">
        <v>155000</v>
      </c>
      <c r="J77" s="385">
        <v>0</v>
      </c>
      <c r="K77" s="375">
        <f t="shared" si="23"/>
        <v>0</v>
      </c>
      <c r="L77" s="376"/>
      <c r="M77" s="376"/>
      <c r="N77" s="377"/>
      <c r="O77" s="372">
        <f t="shared" si="3"/>
        <v>155000</v>
      </c>
      <c r="P77" s="373">
        <f t="shared" si="24"/>
        <v>0</v>
      </c>
      <c r="Q77" s="373">
        <f t="shared" si="24"/>
        <v>155000</v>
      </c>
      <c r="R77" s="380">
        <f t="shared" si="24"/>
        <v>0</v>
      </c>
      <c r="S77" s="497"/>
      <c r="T77" s="163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</row>
    <row r="78" spans="1:50" ht="41.4" x14ac:dyDescent="0.25">
      <c r="A78" s="104" t="s">
        <v>43</v>
      </c>
      <c r="B78" s="105" t="s">
        <v>44</v>
      </c>
      <c r="C78" s="105" t="s">
        <v>165</v>
      </c>
      <c r="D78" s="103" t="s">
        <v>45</v>
      </c>
      <c r="E78" s="177" t="s">
        <v>376</v>
      </c>
      <c r="F78" s="255" t="s">
        <v>377</v>
      </c>
      <c r="G78" s="372">
        <v>31120</v>
      </c>
      <c r="H78" s="373">
        <v>31120</v>
      </c>
      <c r="I78" s="384">
        <v>0</v>
      </c>
      <c r="J78" s="385">
        <v>0</v>
      </c>
      <c r="K78" s="375">
        <f t="shared" si="23"/>
        <v>0</v>
      </c>
      <c r="L78" s="384"/>
      <c r="M78" s="384"/>
      <c r="N78" s="385"/>
      <c r="O78" s="372">
        <f t="shared" si="3"/>
        <v>31120</v>
      </c>
      <c r="P78" s="373">
        <f t="shared" si="24"/>
        <v>31120</v>
      </c>
      <c r="Q78" s="373">
        <f t="shared" si="24"/>
        <v>0</v>
      </c>
      <c r="R78" s="380">
        <f t="shared" si="24"/>
        <v>0</v>
      </c>
      <c r="S78" s="497"/>
      <c r="T78" s="163" t="s">
        <v>301</v>
      </c>
    </row>
    <row r="79" spans="1:50" s="499" customFormat="1" ht="27.6" x14ac:dyDescent="0.25">
      <c r="A79" s="166" t="s">
        <v>40</v>
      </c>
      <c r="B79" s="167" t="s">
        <v>186</v>
      </c>
      <c r="C79" s="170" t="s">
        <v>89</v>
      </c>
      <c r="D79" s="190" t="s">
        <v>70</v>
      </c>
      <c r="E79" s="69" t="s">
        <v>362</v>
      </c>
      <c r="F79" s="253" t="s">
        <v>363</v>
      </c>
      <c r="G79" s="372">
        <v>106000</v>
      </c>
      <c r="H79" s="373">
        <v>0</v>
      </c>
      <c r="I79" s="373">
        <v>106000</v>
      </c>
      <c r="J79" s="379">
        <v>106000</v>
      </c>
      <c r="K79" s="375">
        <f t="shared" si="23"/>
        <v>0</v>
      </c>
      <c r="L79" s="376"/>
      <c r="M79" s="376"/>
      <c r="N79" s="377"/>
      <c r="O79" s="372">
        <f t="shared" si="3"/>
        <v>106000</v>
      </c>
      <c r="P79" s="373">
        <f t="shared" si="24"/>
        <v>0</v>
      </c>
      <c r="Q79" s="373">
        <f t="shared" si="24"/>
        <v>106000</v>
      </c>
      <c r="R79" s="380">
        <f t="shared" si="24"/>
        <v>106000</v>
      </c>
      <c r="S79" s="497"/>
      <c r="T79" s="163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</row>
    <row r="80" spans="1:50" s="499" customFormat="1" ht="41.4" x14ac:dyDescent="0.25">
      <c r="A80" s="104" t="s">
        <v>46</v>
      </c>
      <c r="B80" s="105" t="s">
        <v>47</v>
      </c>
      <c r="C80" s="105" t="s">
        <v>111</v>
      </c>
      <c r="D80" s="118" t="s">
        <v>71</v>
      </c>
      <c r="E80" s="69" t="s">
        <v>341</v>
      </c>
      <c r="F80" s="255" t="s">
        <v>375</v>
      </c>
      <c r="G80" s="372">
        <v>600</v>
      </c>
      <c r="H80" s="373">
        <v>0</v>
      </c>
      <c r="I80" s="384">
        <v>600</v>
      </c>
      <c r="J80" s="385">
        <v>0</v>
      </c>
      <c r="K80" s="375">
        <f t="shared" si="23"/>
        <v>0</v>
      </c>
      <c r="L80" s="384"/>
      <c r="M80" s="384"/>
      <c r="N80" s="385"/>
      <c r="O80" s="372">
        <f t="shared" si="3"/>
        <v>600</v>
      </c>
      <c r="P80" s="373">
        <f t="shared" si="24"/>
        <v>0</v>
      </c>
      <c r="Q80" s="373">
        <f t="shared" si="24"/>
        <v>600</v>
      </c>
      <c r="R80" s="380">
        <f t="shared" si="24"/>
        <v>0</v>
      </c>
      <c r="S80" s="497"/>
      <c r="T80" s="163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</row>
    <row r="81" spans="1:50" s="499" customFormat="1" ht="27.6" x14ac:dyDescent="0.25">
      <c r="A81" s="104" t="s">
        <v>197</v>
      </c>
      <c r="B81" s="105" t="s">
        <v>300</v>
      </c>
      <c r="C81" s="105" t="s">
        <v>88</v>
      </c>
      <c r="D81" s="69" t="s">
        <v>196</v>
      </c>
      <c r="E81" s="69" t="s">
        <v>341</v>
      </c>
      <c r="F81" s="255" t="s">
        <v>375</v>
      </c>
      <c r="G81" s="372">
        <v>9400</v>
      </c>
      <c r="H81" s="373">
        <v>0</v>
      </c>
      <c r="I81" s="384">
        <v>9400</v>
      </c>
      <c r="J81" s="385">
        <v>0</v>
      </c>
      <c r="K81" s="375">
        <f t="shared" si="23"/>
        <v>0</v>
      </c>
      <c r="L81" s="384"/>
      <c r="M81" s="384"/>
      <c r="N81" s="385"/>
      <c r="O81" s="372">
        <f t="shared" si="3"/>
        <v>9400</v>
      </c>
      <c r="P81" s="373">
        <f t="shared" si="24"/>
        <v>0</v>
      </c>
      <c r="Q81" s="373">
        <f t="shared" si="24"/>
        <v>9400</v>
      </c>
      <c r="R81" s="380">
        <f t="shared" si="24"/>
        <v>0</v>
      </c>
      <c r="S81" s="497"/>
      <c r="T81" s="163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</row>
    <row r="82" spans="1:50" ht="27.6" x14ac:dyDescent="0.25">
      <c r="A82" s="102" t="s">
        <v>244</v>
      </c>
      <c r="B82" s="102" t="s">
        <v>118</v>
      </c>
      <c r="C82" s="102" t="s">
        <v>100</v>
      </c>
      <c r="D82" s="99" t="s">
        <v>239</v>
      </c>
      <c r="E82" s="30" t="s">
        <v>156</v>
      </c>
      <c r="F82" s="254" t="s">
        <v>343</v>
      </c>
      <c r="G82" s="372">
        <v>7000</v>
      </c>
      <c r="H82" s="373">
        <v>7000</v>
      </c>
      <c r="I82" s="384">
        <v>0</v>
      </c>
      <c r="J82" s="385">
        <v>0</v>
      </c>
      <c r="K82" s="375">
        <f t="shared" si="23"/>
        <v>0</v>
      </c>
      <c r="L82" s="381"/>
      <c r="M82" s="381"/>
      <c r="N82" s="382"/>
      <c r="O82" s="372">
        <f t="shared" si="3"/>
        <v>7000</v>
      </c>
      <c r="P82" s="373">
        <f t="shared" si="24"/>
        <v>7000</v>
      </c>
      <c r="Q82" s="373">
        <f t="shared" si="24"/>
        <v>0</v>
      </c>
      <c r="R82" s="380">
        <f t="shared" si="24"/>
        <v>0</v>
      </c>
      <c r="S82" s="497"/>
      <c r="T82" s="163"/>
    </row>
    <row r="83" spans="1:50" ht="27.6" x14ac:dyDescent="0.25">
      <c r="A83" s="105" t="s">
        <v>33</v>
      </c>
      <c r="B83" s="105" t="s">
        <v>34</v>
      </c>
      <c r="C83" s="105" t="s">
        <v>112</v>
      </c>
      <c r="D83" s="99" t="s">
        <v>35</v>
      </c>
      <c r="E83" s="30" t="s">
        <v>364</v>
      </c>
      <c r="F83" s="254" t="s">
        <v>365</v>
      </c>
      <c r="G83" s="372">
        <v>6000</v>
      </c>
      <c r="H83" s="373">
        <v>6000</v>
      </c>
      <c r="I83" s="384">
        <v>0</v>
      </c>
      <c r="J83" s="385">
        <v>0</v>
      </c>
      <c r="K83" s="375">
        <f t="shared" si="23"/>
        <v>0</v>
      </c>
      <c r="L83" s="381"/>
      <c r="M83" s="381"/>
      <c r="N83" s="382"/>
      <c r="O83" s="372">
        <f t="shared" si="3"/>
        <v>6000</v>
      </c>
      <c r="P83" s="373">
        <f t="shared" si="24"/>
        <v>6000</v>
      </c>
      <c r="Q83" s="373">
        <f t="shared" si="24"/>
        <v>0</v>
      </c>
      <c r="R83" s="380">
        <f t="shared" si="24"/>
        <v>0</v>
      </c>
      <c r="S83" s="497"/>
      <c r="T83" s="163"/>
    </row>
    <row r="84" spans="1:50" s="499" customFormat="1" ht="27.6" x14ac:dyDescent="0.25">
      <c r="A84" s="102" t="s">
        <v>245</v>
      </c>
      <c r="B84" s="102" t="s">
        <v>231</v>
      </c>
      <c r="C84" s="100">
        <v>1090</v>
      </c>
      <c r="D84" s="119" t="s">
        <v>232</v>
      </c>
      <c r="E84" s="30" t="s">
        <v>156</v>
      </c>
      <c r="F84" s="254" t="s">
        <v>343</v>
      </c>
      <c r="G84" s="372">
        <v>6000</v>
      </c>
      <c r="H84" s="373">
        <v>6000</v>
      </c>
      <c r="I84" s="384">
        <v>0</v>
      </c>
      <c r="J84" s="385">
        <v>0</v>
      </c>
      <c r="K84" s="375">
        <f t="shared" si="23"/>
        <v>0</v>
      </c>
      <c r="L84" s="381"/>
      <c r="M84" s="381"/>
      <c r="N84" s="382"/>
      <c r="O84" s="372">
        <f t="shared" si="3"/>
        <v>6000</v>
      </c>
      <c r="P84" s="373">
        <f t="shared" si="24"/>
        <v>6000</v>
      </c>
      <c r="Q84" s="373">
        <f t="shared" si="24"/>
        <v>0</v>
      </c>
      <c r="R84" s="380">
        <f t="shared" si="24"/>
        <v>0</v>
      </c>
      <c r="S84" s="497"/>
      <c r="T84" s="163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</row>
    <row r="85" spans="1:50" ht="28.2" thickBot="1" x14ac:dyDescent="0.3">
      <c r="A85" s="106" t="s">
        <v>33</v>
      </c>
      <c r="B85" s="107" t="s">
        <v>34</v>
      </c>
      <c r="C85" s="107" t="s">
        <v>112</v>
      </c>
      <c r="D85" s="111" t="s">
        <v>35</v>
      </c>
      <c r="E85" s="92" t="s">
        <v>66</v>
      </c>
      <c r="F85" s="256" t="s">
        <v>351</v>
      </c>
      <c r="G85" s="386">
        <v>60000</v>
      </c>
      <c r="H85" s="387">
        <v>60000</v>
      </c>
      <c r="I85" s="388">
        <v>0</v>
      </c>
      <c r="J85" s="389">
        <v>0</v>
      </c>
      <c r="K85" s="390">
        <f t="shared" si="23"/>
        <v>0</v>
      </c>
      <c r="L85" s="391"/>
      <c r="M85" s="391"/>
      <c r="N85" s="392"/>
      <c r="O85" s="393">
        <f t="shared" si="3"/>
        <v>60000</v>
      </c>
      <c r="P85" s="394">
        <f t="shared" si="24"/>
        <v>60000</v>
      </c>
      <c r="Q85" s="394">
        <f t="shared" si="24"/>
        <v>0</v>
      </c>
      <c r="R85" s="395">
        <f t="shared" si="24"/>
        <v>0</v>
      </c>
      <c r="S85" s="497"/>
      <c r="T85" s="163"/>
    </row>
    <row r="86" spans="1:50" s="93" customFormat="1" ht="13.8" x14ac:dyDescent="0.25">
      <c r="A86" s="171" t="s">
        <v>125</v>
      </c>
      <c r="B86" s="172"/>
      <c r="C86" s="172"/>
      <c r="D86" s="23" t="s">
        <v>72</v>
      </c>
      <c r="E86" s="173"/>
      <c r="F86" s="264"/>
      <c r="G86" s="396">
        <v>417800</v>
      </c>
      <c r="H86" s="397">
        <v>70000</v>
      </c>
      <c r="I86" s="397">
        <v>347800</v>
      </c>
      <c r="J86" s="398">
        <v>347800</v>
      </c>
      <c r="K86" s="396">
        <f t="shared" ref="K86:Q86" si="25">SUM(K87)</f>
        <v>0</v>
      </c>
      <c r="L86" s="397">
        <f t="shared" si="25"/>
        <v>0</v>
      </c>
      <c r="M86" s="397">
        <f t="shared" si="25"/>
        <v>0</v>
      </c>
      <c r="N86" s="398">
        <f t="shared" si="25"/>
        <v>0</v>
      </c>
      <c r="O86" s="396">
        <f t="shared" si="25"/>
        <v>417800</v>
      </c>
      <c r="P86" s="397">
        <f t="shared" si="25"/>
        <v>70000</v>
      </c>
      <c r="Q86" s="397">
        <f t="shared" si="25"/>
        <v>347800</v>
      </c>
      <c r="R86" s="399">
        <f>SUM(R87)</f>
        <v>347800</v>
      </c>
      <c r="S86" s="83"/>
      <c r="T86" s="130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</row>
    <row r="87" spans="1:50" s="93" customFormat="1" ht="13.8" x14ac:dyDescent="0.25">
      <c r="A87" s="27" t="s">
        <v>127</v>
      </c>
      <c r="B87" s="28"/>
      <c r="C87" s="28"/>
      <c r="D87" s="26" t="s">
        <v>72</v>
      </c>
      <c r="E87" s="114"/>
      <c r="F87" s="263"/>
      <c r="G87" s="400">
        <v>417800</v>
      </c>
      <c r="H87" s="401">
        <v>70000</v>
      </c>
      <c r="I87" s="401">
        <v>347800</v>
      </c>
      <c r="J87" s="402">
        <v>347800</v>
      </c>
      <c r="K87" s="400">
        <f t="shared" ref="K87:Q87" si="26">SUM(K88:K91)</f>
        <v>0</v>
      </c>
      <c r="L87" s="401">
        <f t="shared" si="26"/>
        <v>0</v>
      </c>
      <c r="M87" s="401">
        <f t="shared" si="26"/>
        <v>0</v>
      </c>
      <c r="N87" s="402">
        <f t="shared" si="26"/>
        <v>0</v>
      </c>
      <c r="O87" s="400">
        <f t="shared" si="26"/>
        <v>417800</v>
      </c>
      <c r="P87" s="401">
        <f t="shared" si="26"/>
        <v>70000</v>
      </c>
      <c r="Q87" s="401">
        <f t="shared" si="26"/>
        <v>347800</v>
      </c>
      <c r="R87" s="403">
        <f>SUM(R88:R91)</f>
        <v>347800</v>
      </c>
      <c r="S87" s="83"/>
      <c r="T87" s="130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</row>
    <row r="88" spans="1:50" ht="27.6" x14ac:dyDescent="0.25">
      <c r="A88" s="104" t="s">
        <v>24</v>
      </c>
      <c r="B88" s="105" t="s">
        <v>25</v>
      </c>
      <c r="C88" s="105" t="s">
        <v>116</v>
      </c>
      <c r="D88" s="103" t="s">
        <v>26</v>
      </c>
      <c r="E88" s="69" t="s">
        <v>362</v>
      </c>
      <c r="F88" s="253" t="s">
        <v>363</v>
      </c>
      <c r="G88" s="372">
        <v>252800</v>
      </c>
      <c r="H88" s="373">
        <v>0</v>
      </c>
      <c r="I88" s="373">
        <v>252800</v>
      </c>
      <c r="J88" s="383">
        <v>252800</v>
      </c>
      <c r="K88" s="375">
        <f>SUM(L88+M88)</f>
        <v>0</v>
      </c>
      <c r="L88" s="376"/>
      <c r="M88" s="376"/>
      <c r="N88" s="377"/>
      <c r="O88" s="372">
        <f t="shared" si="3"/>
        <v>252800</v>
      </c>
      <c r="P88" s="373">
        <f t="shared" ref="P88:R91" si="27">SUM(H88+L88)</f>
        <v>0</v>
      </c>
      <c r="Q88" s="373">
        <f t="shared" si="27"/>
        <v>252800</v>
      </c>
      <c r="R88" s="380">
        <f t="shared" si="27"/>
        <v>252800</v>
      </c>
      <c r="S88" s="497"/>
      <c r="T88" s="163"/>
    </row>
    <row r="89" spans="1:50" ht="27.6" x14ac:dyDescent="0.25">
      <c r="A89" s="104" t="s">
        <v>21</v>
      </c>
      <c r="B89" s="105" t="s">
        <v>22</v>
      </c>
      <c r="C89" s="105" t="s">
        <v>115</v>
      </c>
      <c r="D89" s="99" t="s">
        <v>23</v>
      </c>
      <c r="E89" s="69" t="s">
        <v>362</v>
      </c>
      <c r="F89" s="253" t="s">
        <v>363</v>
      </c>
      <c r="G89" s="372">
        <v>95000</v>
      </c>
      <c r="H89" s="394">
        <v>0</v>
      </c>
      <c r="I89" s="394">
        <v>95000</v>
      </c>
      <c r="J89" s="383">
        <v>95000</v>
      </c>
      <c r="K89" s="375">
        <f>SUM(L89+M89)</f>
        <v>0</v>
      </c>
      <c r="L89" s="376"/>
      <c r="M89" s="376"/>
      <c r="N89" s="377"/>
      <c r="O89" s="372">
        <f>SUM(P89+Q89)</f>
        <v>95000</v>
      </c>
      <c r="P89" s="373">
        <f t="shared" si="27"/>
        <v>0</v>
      </c>
      <c r="Q89" s="373">
        <f t="shared" si="27"/>
        <v>95000</v>
      </c>
      <c r="R89" s="380">
        <f t="shared" si="27"/>
        <v>95000</v>
      </c>
      <c r="S89" s="497"/>
      <c r="T89" s="163"/>
    </row>
    <row r="90" spans="1:50" ht="41.4" hidden="1" x14ac:dyDescent="0.25">
      <c r="A90" s="125" t="s">
        <v>27</v>
      </c>
      <c r="B90" s="126" t="s">
        <v>28</v>
      </c>
      <c r="C90" s="126" t="s">
        <v>104</v>
      </c>
      <c r="D90" s="120" t="s">
        <v>29</v>
      </c>
      <c r="E90" s="69" t="s">
        <v>362</v>
      </c>
      <c r="F90" s="253" t="s">
        <v>363</v>
      </c>
      <c r="G90" s="372">
        <v>0</v>
      </c>
      <c r="H90" s="394">
        <v>0</v>
      </c>
      <c r="I90" s="394">
        <v>0</v>
      </c>
      <c r="J90" s="430">
        <v>0</v>
      </c>
      <c r="K90" s="375">
        <f>SUM(L90+M90)</f>
        <v>0</v>
      </c>
      <c r="L90" s="376"/>
      <c r="M90" s="376"/>
      <c r="N90" s="377"/>
      <c r="O90" s="372">
        <f>SUM(P90+Q90)</f>
        <v>0</v>
      </c>
      <c r="P90" s="373">
        <f t="shared" si="27"/>
        <v>0</v>
      </c>
      <c r="Q90" s="373">
        <f t="shared" si="27"/>
        <v>0</v>
      </c>
      <c r="R90" s="380">
        <f t="shared" si="27"/>
        <v>0</v>
      </c>
      <c r="S90" s="497"/>
      <c r="T90" s="163"/>
    </row>
    <row r="91" spans="1:50" ht="28.2" thickBot="1" x14ac:dyDescent="0.3">
      <c r="A91" s="127">
        <v>1014082</v>
      </c>
      <c r="B91" s="128">
        <v>4082</v>
      </c>
      <c r="C91" s="129" t="s">
        <v>117</v>
      </c>
      <c r="D91" s="112" t="s">
        <v>234</v>
      </c>
      <c r="E91" s="92" t="s">
        <v>321</v>
      </c>
      <c r="F91" s="256" t="s">
        <v>343</v>
      </c>
      <c r="G91" s="386">
        <v>70000</v>
      </c>
      <c r="H91" s="387">
        <v>70000</v>
      </c>
      <c r="I91" s="388">
        <v>0</v>
      </c>
      <c r="J91" s="389">
        <v>0</v>
      </c>
      <c r="K91" s="390">
        <f>SUM(L91+M91)</f>
        <v>0</v>
      </c>
      <c r="L91" s="391"/>
      <c r="M91" s="391"/>
      <c r="N91" s="392"/>
      <c r="O91" s="393">
        <f>SUM(P91+Q91)</f>
        <v>70000</v>
      </c>
      <c r="P91" s="394">
        <f t="shared" si="27"/>
        <v>70000</v>
      </c>
      <c r="Q91" s="394">
        <f t="shared" si="27"/>
        <v>0</v>
      </c>
      <c r="R91" s="395">
        <f t="shared" si="27"/>
        <v>0</v>
      </c>
      <c r="S91" s="497"/>
      <c r="T91" s="163"/>
    </row>
    <row r="92" spans="1:50" s="93" customFormat="1" ht="13.8" x14ac:dyDescent="0.25">
      <c r="A92" s="171" t="s">
        <v>175</v>
      </c>
      <c r="B92" s="172"/>
      <c r="C92" s="172"/>
      <c r="D92" s="23" t="s">
        <v>74</v>
      </c>
      <c r="E92" s="173"/>
      <c r="F92" s="264"/>
      <c r="G92" s="396">
        <v>277200</v>
      </c>
      <c r="H92" s="397">
        <v>255200</v>
      </c>
      <c r="I92" s="397">
        <v>22000</v>
      </c>
      <c r="J92" s="398">
        <v>22000</v>
      </c>
      <c r="K92" s="396">
        <f t="shared" ref="K92:R92" si="28">SUM(K93)</f>
        <v>0</v>
      </c>
      <c r="L92" s="397">
        <f t="shared" si="28"/>
        <v>0</v>
      </c>
      <c r="M92" s="397">
        <f t="shared" si="28"/>
        <v>0</v>
      </c>
      <c r="N92" s="398">
        <f t="shared" si="28"/>
        <v>0</v>
      </c>
      <c r="O92" s="396">
        <f t="shared" si="28"/>
        <v>277200</v>
      </c>
      <c r="P92" s="397">
        <f t="shared" si="28"/>
        <v>255200</v>
      </c>
      <c r="Q92" s="397">
        <f t="shared" si="28"/>
        <v>22000</v>
      </c>
      <c r="R92" s="399">
        <f t="shared" si="28"/>
        <v>22000</v>
      </c>
      <c r="S92" s="83"/>
      <c r="T92" s="130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</row>
    <row r="93" spans="1:50" s="93" customFormat="1" ht="13.8" x14ac:dyDescent="0.25">
      <c r="A93" s="27" t="s">
        <v>176</v>
      </c>
      <c r="B93" s="28"/>
      <c r="C93" s="28"/>
      <c r="D93" s="26" t="s">
        <v>74</v>
      </c>
      <c r="E93" s="114"/>
      <c r="F93" s="263"/>
      <c r="G93" s="400">
        <v>277200</v>
      </c>
      <c r="H93" s="401">
        <v>255200</v>
      </c>
      <c r="I93" s="401">
        <v>22000</v>
      </c>
      <c r="J93" s="402">
        <v>22000</v>
      </c>
      <c r="K93" s="400">
        <f t="shared" ref="K93:R93" si="29">SUM(K94:K96)</f>
        <v>0</v>
      </c>
      <c r="L93" s="401">
        <f t="shared" si="29"/>
        <v>0</v>
      </c>
      <c r="M93" s="401">
        <f t="shared" si="29"/>
        <v>0</v>
      </c>
      <c r="N93" s="402">
        <f t="shared" si="29"/>
        <v>0</v>
      </c>
      <c r="O93" s="400">
        <f t="shared" si="29"/>
        <v>277200</v>
      </c>
      <c r="P93" s="401">
        <f t="shared" si="29"/>
        <v>255200</v>
      </c>
      <c r="Q93" s="401">
        <f t="shared" si="29"/>
        <v>22000</v>
      </c>
      <c r="R93" s="403">
        <f t="shared" si="29"/>
        <v>22000</v>
      </c>
      <c r="S93" s="83"/>
      <c r="T93" s="130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</row>
    <row r="94" spans="1:50" s="93" customFormat="1" ht="27.6" x14ac:dyDescent="0.25">
      <c r="A94" s="457" t="s">
        <v>48</v>
      </c>
      <c r="B94" s="456" t="s">
        <v>177</v>
      </c>
      <c r="C94" s="102" t="s">
        <v>87</v>
      </c>
      <c r="D94" s="110" t="s">
        <v>178</v>
      </c>
      <c r="E94" s="69" t="s">
        <v>362</v>
      </c>
      <c r="F94" s="253" t="s">
        <v>363</v>
      </c>
      <c r="G94" s="372">
        <v>22000</v>
      </c>
      <c r="H94" s="404">
        <v>0</v>
      </c>
      <c r="I94" s="381">
        <v>22000</v>
      </c>
      <c r="J94" s="382">
        <v>22000</v>
      </c>
      <c r="K94" s="375">
        <f>SUM(L94+M94)</f>
        <v>0</v>
      </c>
      <c r="L94" s="376"/>
      <c r="M94" s="376"/>
      <c r="N94" s="377"/>
      <c r="O94" s="372">
        <f>SUM(P94+Q94)</f>
        <v>22000</v>
      </c>
      <c r="P94" s="373">
        <f t="shared" ref="P94:R96" si="30">SUM(H94+L94)</f>
        <v>0</v>
      </c>
      <c r="Q94" s="373">
        <f t="shared" si="30"/>
        <v>22000</v>
      </c>
      <c r="R94" s="380">
        <f t="shared" si="30"/>
        <v>22000</v>
      </c>
      <c r="S94" s="83"/>
      <c r="T94" s="130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</row>
    <row r="95" spans="1:50" ht="27.6" x14ac:dyDescent="0.25">
      <c r="A95" s="104" t="s">
        <v>49</v>
      </c>
      <c r="B95" s="105" t="s">
        <v>50</v>
      </c>
      <c r="C95" s="105" t="s">
        <v>119</v>
      </c>
      <c r="D95" s="116" t="s">
        <v>366</v>
      </c>
      <c r="E95" s="69" t="s">
        <v>362</v>
      </c>
      <c r="F95" s="253" t="s">
        <v>363</v>
      </c>
      <c r="G95" s="372">
        <v>241200</v>
      </c>
      <c r="H95" s="373">
        <v>241200</v>
      </c>
      <c r="I95" s="384">
        <v>0</v>
      </c>
      <c r="J95" s="385">
        <v>0</v>
      </c>
      <c r="K95" s="375">
        <f>SUM(L95+M95)</f>
        <v>0</v>
      </c>
      <c r="L95" s="376"/>
      <c r="M95" s="376"/>
      <c r="N95" s="377"/>
      <c r="O95" s="372">
        <f>SUM(P95+Q95)</f>
        <v>241200</v>
      </c>
      <c r="P95" s="373">
        <f t="shared" si="30"/>
        <v>241200</v>
      </c>
      <c r="Q95" s="373">
        <f t="shared" si="30"/>
        <v>0</v>
      </c>
      <c r="R95" s="380">
        <f t="shared" si="30"/>
        <v>0</v>
      </c>
      <c r="S95" s="497"/>
      <c r="T95" s="163"/>
    </row>
    <row r="96" spans="1:50" ht="28.2" thickBot="1" x14ac:dyDescent="0.3">
      <c r="A96" s="123" t="s">
        <v>246</v>
      </c>
      <c r="B96" s="124" t="s">
        <v>118</v>
      </c>
      <c r="C96" s="124" t="s">
        <v>100</v>
      </c>
      <c r="D96" s="176" t="s">
        <v>239</v>
      </c>
      <c r="E96" s="92" t="s">
        <v>321</v>
      </c>
      <c r="F96" s="256" t="s">
        <v>343</v>
      </c>
      <c r="G96" s="386">
        <v>14000</v>
      </c>
      <c r="H96" s="387">
        <v>14000</v>
      </c>
      <c r="I96" s="387">
        <v>0</v>
      </c>
      <c r="J96" s="429">
        <v>0</v>
      </c>
      <c r="K96" s="390">
        <f>SUM(L96+M96)</f>
        <v>0</v>
      </c>
      <c r="L96" s="391"/>
      <c r="M96" s="391"/>
      <c r="N96" s="392"/>
      <c r="O96" s="393">
        <f>SUM(P96+Q96)</f>
        <v>14000</v>
      </c>
      <c r="P96" s="394">
        <f t="shared" si="30"/>
        <v>14000</v>
      </c>
      <c r="Q96" s="394">
        <f t="shared" si="30"/>
        <v>0</v>
      </c>
      <c r="R96" s="395">
        <f t="shared" si="30"/>
        <v>0</v>
      </c>
      <c r="S96" s="497"/>
      <c r="T96" s="163"/>
    </row>
    <row r="97" spans="1:26" ht="13.8" x14ac:dyDescent="0.25">
      <c r="A97" s="171" t="s">
        <v>173</v>
      </c>
      <c r="B97" s="172"/>
      <c r="C97" s="172"/>
      <c r="D97" s="23" t="s">
        <v>73</v>
      </c>
      <c r="E97" s="131"/>
      <c r="F97" s="265"/>
      <c r="G97" s="431">
        <v>100000</v>
      </c>
      <c r="H97" s="432">
        <v>100000</v>
      </c>
      <c r="I97" s="432">
        <v>0</v>
      </c>
      <c r="J97" s="433">
        <v>0</v>
      </c>
      <c r="K97" s="431">
        <f t="shared" ref="K97:P98" si="31">SUM(K98)</f>
        <v>0</v>
      </c>
      <c r="L97" s="432">
        <f t="shared" si="31"/>
        <v>0</v>
      </c>
      <c r="M97" s="432">
        <f t="shared" si="31"/>
        <v>0</v>
      </c>
      <c r="N97" s="433">
        <f t="shared" si="31"/>
        <v>0</v>
      </c>
      <c r="O97" s="431">
        <f t="shared" si="31"/>
        <v>100000</v>
      </c>
      <c r="P97" s="432">
        <f t="shared" si="31"/>
        <v>100000</v>
      </c>
      <c r="Q97" s="432">
        <f>SUM(Q98)</f>
        <v>0</v>
      </c>
      <c r="R97" s="434">
        <f>SUM(R98)</f>
        <v>0</v>
      </c>
      <c r="S97" s="497"/>
      <c r="T97" s="163"/>
    </row>
    <row r="98" spans="1:26" ht="13.8" x14ac:dyDescent="0.25">
      <c r="A98" s="27" t="s">
        <v>174</v>
      </c>
      <c r="B98" s="28"/>
      <c r="C98" s="28"/>
      <c r="D98" s="26" t="s">
        <v>73</v>
      </c>
      <c r="E98" s="132"/>
      <c r="F98" s="266"/>
      <c r="G98" s="435">
        <v>100000</v>
      </c>
      <c r="H98" s="436">
        <v>100000</v>
      </c>
      <c r="I98" s="436">
        <v>0</v>
      </c>
      <c r="J98" s="437">
        <v>0</v>
      </c>
      <c r="K98" s="435">
        <f t="shared" si="31"/>
        <v>0</v>
      </c>
      <c r="L98" s="436">
        <f t="shared" si="31"/>
        <v>0</v>
      </c>
      <c r="M98" s="436">
        <f t="shared" si="31"/>
        <v>0</v>
      </c>
      <c r="N98" s="437">
        <f t="shared" si="31"/>
        <v>0</v>
      </c>
      <c r="O98" s="435">
        <f t="shared" si="31"/>
        <v>100000</v>
      </c>
      <c r="P98" s="436">
        <f t="shared" si="31"/>
        <v>100000</v>
      </c>
      <c r="Q98" s="436">
        <f>SUM(Q99)</f>
        <v>0</v>
      </c>
      <c r="R98" s="438">
        <f>SUM(R99)</f>
        <v>0</v>
      </c>
      <c r="S98" s="497"/>
      <c r="T98" s="163"/>
    </row>
    <row r="99" spans="1:26" ht="28.2" thickBot="1" x14ac:dyDescent="0.3">
      <c r="A99" s="106" t="s">
        <v>59</v>
      </c>
      <c r="B99" s="107" t="s">
        <v>60</v>
      </c>
      <c r="C99" s="107" t="s">
        <v>118</v>
      </c>
      <c r="D99" s="117" t="s">
        <v>61</v>
      </c>
      <c r="E99" s="178" t="s">
        <v>362</v>
      </c>
      <c r="F99" s="260" t="s">
        <v>363</v>
      </c>
      <c r="G99" s="386">
        <v>100000</v>
      </c>
      <c r="H99" s="387">
        <v>100000</v>
      </c>
      <c r="I99" s="387">
        <v>0</v>
      </c>
      <c r="J99" s="429">
        <v>0</v>
      </c>
      <c r="K99" s="406">
        <f>SUM(L99+M99)</f>
        <v>0</v>
      </c>
      <c r="L99" s="407"/>
      <c r="M99" s="407"/>
      <c r="N99" s="408"/>
      <c r="O99" s="386">
        <f>SUM(P99)</f>
        <v>100000</v>
      </c>
      <c r="P99" s="387">
        <f>SUM(H99+L99)</f>
        <v>100000</v>
      </c>
      <c r="Q99" s="387">
        <f>SUM(I99+M99)</f>
        <v>0</v>
      </c>
      <c r="R99" s="409">
        <f>SUM(J99+N99)</f>
        <v>0</v>
      </c>
      <c r="S99" s="497"/>
      <c r="T99" s="163"/>
    </row>
    <row r="100" spans="1:26" s="71" customFormat="1" ht="14.4" thickBot="1" x14ac:dyDescent="0.3">
      <c r="A100" s="160" t="s">
        <v>310</v>
      </c>
      <c r="B100" s="161" t="s">
        <v>310</v>
      </c>
      <c r="C100" s="161" t="s">
        <v>310</v>
      </c>
      <c r="D100" s="158" t="s">
        <v>316</v>
      </c>
      <c r="E100" s="159" t="s">
        <v>310</v>
      </c>
      <c r="F100" s="267" t="s">
        <v>310</v>
      </c>
      <c r="G100" s="439">
        <f t="shared" ref="G100:R100" si="32">SUM(G93+G87+G71+G55+G48+G34+G15+G97)</f>
        <v>29644214.530000001</v>
      </c>
      <c r="H100" s="440">
        <f t="shared" si="32"/>
        <v>23467186.530000001</v>
      </c>
      <c r="I100" s="440">
        <f t="shared" si="32"/>
        <v>6232028</v>
      </c>
      <c r="J100" s="441">
        <f t="shared" si="32"/>
        <v>5890028</v>
      </c>
      <c r="K100" s="442">
        <f t="shared" si="32"/>
        <v>12000</v>
      </c>
      <c r="L100" s="443">
        <f t="shared" si="32"/>
        <v>12140</v>
      </c>
      <c r="M100" s="443">
        <f t="shared" si="32"/>
        <v>-140</v>
      </c>
      <c r="N100" s="444">
        <f t="shared" si="32"/>
        <v>-140</v>
      </c>
      <c r="O100" s="445">
        <f t="shared" si="32"/>
        <v>29656214.530000001</v>
      </c>
      <c r="P100" s="443">
        <f t="shared" si="32"/>
        <v>23479326.530000001</v>
      </c>
      <c r="Q100" s="443">
        <f t="shared" si="32"/>
        <v>6231888</v>
      </c>
      <c r="R100" s="443">
        <f t="shared" si="32"/>
        <v>5889888</v>
      </c>
      <c r="S100" s="83"/>
      <c r="T100" s="130"/>
    </row>
    <row r="101" spans="1:26" s="73" customFormat="1" ht="15.6" x14ac:dyDescent="0.25">
      <c r="A101" s="32"/>
      <c r="B101" s="32"/>
      <c r="C101" s="32"/>
      <c r="D101" s="33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5"/>
      <c r="Q101" s="36"/>
      <c r="R101" s="36"/>
    </row>
    <row r="102" spans="1:26" s="4" customFormat="1" ht="21.75" customHeight="1" x14ac:dyDescent="0.3">
      <c r="B102" s="230" t="s">
        <v>394</v>
      </c>
      <c r="D102" s="501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 t="s">
        <v>393</v>
      </c>
      <c r="Q102" s="2"/>
      <c r="R102" s="2"/>
      <c r="S102" s="2"/>
      <c r="T102" s="2"/>
    </row>
    <row r="104" spans="1:26" ht="23.25" customHeight="1" x14ac:dyDescent="0.25">
      <c r="A104" s="642" t="s">
        <v>410</v>
      </c>
      <c r="B104" s="642"/>
      <c r="C104" s="642"/>
      <c r="D104" s="642"/>
      <c r="E104" s="642"/>
      <c r="F104" s="642"/>
      <c r="G104" s="642"/>
      <c r="H104" s="642"/>
      <c r="I104" s="642"/>
      <c r="J104" s="642"/>
      <c r="K104" s="642"/>
      <c r="L104" s="642"/>
      <c r="M104" s="642"/>
      <c r="N104" s="642"/>
      <c r="O104" s="642"/>
      <c r="P104" s="642"/>
      <c r="Q104" s="642"/>
      <c r="R104" s="642"/>
    </row>
    <row r="105" spans="1:26" ht="20.25" customHeight="1" x14ac:dyDescent="0.25">
      <c r="A105" s="631" t="s">
        <v>411</v>
      </c>
      <c r="B105" s="631"/>
      <c r="C105" s="631"/>
      <c r="D105" s="631"/>
      <c r="E105" s="631"/>
      <c r="F105" s="631"/>
      <c r="G105" s="631"/>
      <c r="H105" s="631"/>
      <c r="I105" s="631"/>
      <c r="J105" s="631"/>
      <c r="K105" s="631"/>
      <c r="L105" s="631"/>
      <c r="M105" s="631"/>
      <c r="N105" s="631"/>
      <c r="O105" s="631"/>
      <c r="P105" s="631"/>
      <c r="Q105" s="631"/>
      <c r="R105" s="631"/>
      <c r="S105" s="502"/>
      <c r="T105" s="502"/>
      <c r="U105" s="502"/>
      <c r="V105" s="502"/>
      <c r="W105" s="502"/>
      <c r="X105" s="502"/>
      <c r="Y105" s="502"/>
      <c r="Z105" s="502"/>
    </row>
    <row r="106" spans="1:26" ht="20.25" customHeight="1" x14ac:dyDescent="0.25">
      <c r="A106" s="631" t="s">
        <v>91</v>
      </c>
      <c r="B106" s="631"/>
      <c r="C106" s="631"/>
      <c r="D106" s="631"/>
      <c r="E106" s="631"/>
      <c r="F106" s="631"/>
      <c r="G106" s="631"/>
      <c r="H106" s="631"/>
      <c r="I106" s="631"/>
      <c r="J106" s="631"/>
      <c r="K106" s="631"/>
      <c r="L106" s="631"/>
      <c r="M106" s="631"/>
      <c r="N106" s="631"/>
      <c r="O106" s="631"/>
      <c r="P106" s="631"/>
      <c r="Q106" s="631"/>
      <c r="R106" s="631"/>
      <c r="S106" s="631"/>
      <c r="T106" s="631"/>
      <c r="U106" s="631"/>
      <c r="V106" s="631"/>
      <c r="W106" s="631"/>
      <c r="X106" s="631"/>
      <c r="Y106" s="631"/>
      <c r="Z106" s="631"/>
    </row>
    <row r="107" spans="1:26" ht="30.75" customHeight="1" x14ac:dyDescent="0.25">
      <c r="A107" s="631" t="s">
        <v>412</v>
      </c>
      <c r="B107" s="631"/>
      <c r="C107" s="631"/>
      <c r="D107" s="631"/>
      <c r="E107" s="631"/>
      <c r="F107" s="631"/>
      <c r="G107" s="631"/>
      <c r="H107" s="631"/>
      <c r="I107" s="631"/>
      <c r="J107" s="631"/>
      <c r="K107" s="631"/>
      <c r="L107" s="631"/>
      <c r="M107" s="631"/>
      <c r="N107" s="631"/>
      <c r="O107" s="631"/>
      <c r="P107" s="631"/>
      <c r="Q107" s="631"/>
      <c r="R107" s="631"/>
      <c r="S107" s="502"/>
      <c r="T107" s="502"/>
      <c r="U107" s="502"/>
      <c r="V107" s="502"/>
      <c r="W107" s="502"/>
      <c r="X107" s="502"/>
      <c r="Y107" s="502"/>
      <c r="Z107" s="502"/>
    </row>
    <row r="108" spans="1:26" ht="21" customHeight="1" x14ac:dyDescent="0.25">
      <c r="A108" s="631" t="s">
        <v>413</v>
      </c>
      <c r="B108" s="631"/>
      <c r="C108" s="631"/>
      <c r="D108" s="631"/>
      <c r="E108" s="631"/>
      <c r="F108" s="631"/>
      <c r="G108" s="631"/>
      <c r="H108" s="631"/>
      <c r="I108" s="631"/>
      <c r="J108" s="631"/>
      <c r="K108" s="631"/>
      <c r="L108" s="631"/>
      <c r="M108" s="631"/>
      <c r="N108" s="631"/>
      <c r="O108" s="631"/>
      <c r="P108" s="631"/>
      <c r="Q108" s="631"/>
      <c r="R108" s="631"/>
      <c r="S108" s="631"/>
      <c r="T108" s="631"/>
      <c r="U108" s="631"/>
      <c r="V108" s="631"/>
      <c r="W108" s="631"/>
      <c r="X108" s="631"/>
      <c r="Y108" s="631"/>
      <c r="Z108" s="631"/>
    </row>
    <row r="112" spans="1:26" ht="31.8" x14ac:dyDescent="0.55000000000000004">
      <c r="E112" s="503"/>
      <c r="F112" s="503"/>
      <c r="G112" s="503"/>
      <c r="H112" s="503"/>
      <c r="I112" s="503"/>
      <c r="J112" s="503"/>
      <c r="K112" s="503"/>
      <c r="L112" s="503"/>
      <c r="M112" s="503"/>
      <c r="N112" s="503"/>
      <c r="O112" s="503"/>
    </row>
    <row r="113" spans="1:15" ht="31.8" x14ac:dyDescent="0.55000000000000004">
      <c r="A113" s="150"/>
      <c r="E113" s="503"/>
      <c r="F113" s="503"/>
      <c r="G113" s="503"/>
      <c r="H113" s="503"/>
      <c r="I113" s="503"/>
      <c r="J113" s="503"/>
      <c r="K113" s="503"/>
      <c r="L113" s="503"/>
      <c r="M113" s="503"/>
      <c r="N113" s="503"/>
      <c r="O113" s="503"/>
    </row>
    <row r="114" spans="1:15" ht="31.8" x14ac:dyDescent="0.55000000000000004">
      <c r="E114" s="503"/>
      <c r="F114" s="503"/>
      <c r="G114" s="503"/>
      <c r="H114" s="503"/>
      <c r="I114" s="503"/>
      <c r="J114" s="503"/>
      <c r="K114" s="503"/>
      <c r="L114" s="503"/>
      <c r="M114" s="503"/>
      <c r="N114" s="503"/>
      <c r="O114" s="503"/>
    </row>
    <row r="115" spans="1:15" ht="31.8" x14ac:dyDescent="0.55000000000000004">
      <c r="E115" s="503"/>
      <c r="F115" s="503"/>
      <c r="G115" s="503"/>
      <c r="H115" s="503"/>
      <c r="I115" s="503"/>
      <c r="J115" s="503"/>
      <c r="K115" s="503"/>
      <c r="L115" s="503"/>
      <c r="M115" s="503"/>
      <c r="N115" s="503"/>
      <c r="O115" s="503"/>
    </row>
  </sheetData>
  <mergeCells count="29">
    <mergeCell ref="B10:B12"/>
    <mergeCell ref="C10:C12"/>
    <mergeCell ref="D10:D12"/>
    <mergeCell ref="A105:R105"/>
    <mergeCell ref="E51:E52"/>
    <mergeCell ref="O10:R10"/>
    <mergeCell ref="P11:P12"/>
    <mergeCell ref="H11:H12"/>
    <mergeCell ref="I11:J11"/>
    <mergeCell ref="G11:G12"/>
    <mergeCell ref="K11:K12"/>
    <mergeCell ref="L11:L12"/>
    <mergeCell ref="Q11:R11"/>
    <mergeCell ref="A107:R107"/>
    <mergeCell ref="A108:Z108"/>
    <mergeCell ref="P1:R1"/>
    <mergeCell ref="P2:R2"/>
    <mergeCell ref="P3:R3"/>
    <mergeCell ref="A6:R6"/>
    <mergeCell ref="K10:N10"/>
    <mergeCell ref="C7:D7"/>
    <mergeCell ref="E10:E12"/>
    <mergeCell ref="F10:F12"/>
    <mergeCell ref="A104:R104"/>
    <mergeCell ref="A106:Z106"/>
    <mergeCell ref="O11:O12"/>
    <mergeCell ref="M11:N11"/>
    <mergeCell ref="G10:J10"/>
    <mergeCell ref="A10:A12"/>
  </mergeCells>
  <phoneticPr fontId="24" type="noConversion"/>
  <pageMargins left="0.45" right="0.38" top="0.5" bottom="0.2" header="0.45" footer="0.2"/>
  <pageSetup paperSize="9" scale="43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1886243-93F5-4E6D-B4CD-8610E3E66BFD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acedc1b3-a6a6-4744-bb8f-c9b717f8a9c9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 джерела</vt:lpstr>
      <vt:lpstr>3 видатки</vt:lpstr>
      <vt:lpstr>7 програми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Chaus</cp:lastModifiedBy>
  <cp:lastPrinted>2020-10-30T09:37:02Z</cp:lastPrinted>
  <dcterms:created xsi:type="dcterms:W3CDTF">2014-01-17T10:52:16Z</dcterms:created>
  <dcterms:modified xsi:type="dcterms:W3CDTF">2020-11-02T09:00:27Z</dcterms:modified>
</cp:coreProperties>
</file>