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905" yWindow="120" windowWidth="19410" windowHeight="10410"/>
  </bookViews>
  <sheets>
    <sheet name="2 джерела" sheetId="12" r:id="rId1"/>
    <sheet name="3 видатки" sheetId="20" r:id="rId2"/>
    <sheet name="7 програми" sheetId="8" r:id="rId3"/>
    <sheet name="8 установи" sheetId="21" r:id="rId4"/>
  </sheets>
  <definedNames>
    <definedName name="_xlnm._FilterDatabase" localSheetId="1" hidden="1">'3 видатки'!$C$3:$C$114</definedName>
    <definedName name="_xlnm.Print_Titles" localSheetId="0">'2 джерела'!$12:$12</definedName>
    <definedName name="_xlnm.Print_Titles" localSheetId="1">'3 видатки'!$8:$12</definedName>
    <definedName name="_xlnm.Print_Titles" localSheetId="2">'7 програми'!$12:$13</definedName>
    <definedName name="_xlnm.Print_Area" localSheetId="0">'2 джерела'!$A$1:$G$28</definedName>
    <definedName name="_xlnm.Print_Area" localSheetId="1">'3 видатки'!$A$1:$AL$113</definedName>
    <definedName name="_xlnm.Print_Area" localSheetId="2">'7 програми'!$A$2:$R$90</definedName>
    <definedName name="_xlnm.Print_Area" localSheetId="3">'8 установи'!$A$1:$B$78</definedName>
  </definedNames>
  <calcPr calcId="144525"/>
</workbook>
</file>

<file path=xl/calcChain.xml><?xml version="1.0" encoding="utf-8"?>
<calcChain xmlns="http://schemas.openxmlformats.org/spreadsheetml/2006/main">
  <c r="K69" i="8" l="1"/>
  <c r="K70" i="8"/>
  <c r="K71" i="8"/>
  <c r="K66" i="8"/>
  <c r="K67" i="8"/>
  <c r="K68" i="8"/>
  <c r="K65" i="8"/>
  <c r="R68" i="8" l="1"/>
  <c r="Q68" i="8"/>
  <c r="P68" i="8"/>
  <c r="O68" i="8"/>
  <c r="O45" i="8" l="1"/>
  <c r="P45" i="8"/>
  <c r="Q45" i="8"/>
  <c r="R45" i="8"/>
  <c r="K43" i="8"/>
  <c r="L85" i="8" l="1"/>
  <c r="M85" i="8"/>
  <c r="N85" i="8"/>
  <c r="L86" i="8"/>
  <c r="M86" i="8"/>
  <c r="N86" i="8"/>
  <c r="L81" i="8"/>
  <c r="M81" i="8"/>
  <c r="N81" i="8"/>
  <c r="L82" i="8"/>
  <c r="M82" i="8"/>
  <c r="N82" i="8"/>
  <c r="K82" i="8"/>
  <c r="K81" i="8"/>
  <c r="L75" i="8"/>
  <c r="M75" i="8"/>
  <c r="N75" i="8"/>
  <c r="L76" i="8"/>
  <c r="M76" i="8"/>
  <c r="N76" i="8"/>
  <c r="K75" i="8"/>
  <c r="K76" i="8"/>
  <c r="L61" i="8"/>
  <c r="M61" i="8"/>
  <c r="N61" i="8"/>
  <c r="L62" i="8"/>
  <c r="M62" i="8"/>
  <c r="N62" i="8"/>
  <c r="L42" i="8"/>
  <c r="M42" i="8"/>
  <c r="N42" i="8"/>
  <c r="L43" i="8"/>
  <c r="M43" i="8"/>
  <c r="N43" i="8"/>
  <c r="K42" i="8"/>
  <c r="L33" i="8"/>
  <c r="L32" i="8" s="1"/>
  <c r="M33" i="8"/>
  <c r="M32" i="8" s="1"/>
  <c r="N33" i="8"/>
  <c r="N32" i="8" s="1"/>
  <c r="K33" i="8"/>
  <c r="K32" i="8" s="1"/>
  <c r="L15" i="8"/>
  <c r="L14" i="8" s="1"/>
  <c r="M15" i="8"/>
  <c r="M14" i="8" s="1"/>
  <c r="N15" i="8"/>
  <c r="N14" i="8" s="1"/>
  <c r="K15" i="8"/>
  <c r="K14" i="8" s="1"/>
  <c r="K87" i="8"/>
  <c r="K85" i="8" s="1"/>
  <c r="K61" i="8"/>
  <c r="K86" i="8" l="1"/>
  <c r="N88" i="8"/>
  <c r="K62" i="8"/>
  <c r="K88" i="8" s="1"/>
  <c r="L88" i="8"/>
  <c r="M88" i="8"/>
  <c r="R67" i="8" l="1"/>
  <c r="Q67" i="8"/>
  <c r="P67" i="8"/>
  <c r="O67" i="8"/>
  <c r="R79" i="8"/>
  <c r="Q79" i="8"/>
  <c r="P79" i="8"/>
  <c r="O79" i="8"/>
  <c r="R28" i="8"/>
  <c r="Q28" i="8"/>
  <c r="P28" i="8"/>
  <c r="O28" i="8"/>
  <c r="C23" i="12" l="1"/>
  <c r="C17" i="12"/>
  <c r="D16" i="12"/>
  <c r="D15" i="12" s="1"/>
  <c r="P18" i="8" l="1"/>
  <c r="O40" i="8"/>
  <c r="R38" i="8" l="1"/>
  <c r="Q38" i="8"/>
  <c r="R87" i="8" l="1"/>
  <c r="Q87" i="8"/>
  <c r="P87" i="8"/>
  <c r="O87" i="8"/>
  <c r="R84" i="8"/>
  <c r="Q84" i="8"/>
  <c r="P84" i="8"/>
  <c r="O84" i="8"/>
  <c r="R83" i="8"/>
  <c r="Q83" i="8"/>
  <c r="P83" i="8"/>
  <c r="O83" i="8"/>
  <c r="R80" i="8"/>
  <c r="Q80" i="8"/>
  <c r="P80" i="8"/>
  <c r="O80" i="8"/>
  <c r="R78" i="8"/>
  <c r="Q78" i="8"/>
  <c r="P78" i="8"/>
  <c r="O78" i="8"/>
  <c r="R74" i="8"/>
  <c r="Q74" i="8"/>
  <c r="P74" i="8"/>
  <c r="O74" i="8"/>
  <c r="R73" i="8"/>
  <c r="Q73" i="8"/>
  <c r="P73" i="8"/>
  <c r="O73" i="8"/>
  <c r="R72" i="8"/>
  <c r="Q72" i="8"/>
  <c r="P72" i="8"/>
  <c r="R71" i="8"/>
  <c r="Q71" i="8"/>
  <c r="P71" i="8"/>
  <c r="O71" i="8"/>
  <c r="R70" i="8"/>
  <c r="Q70" i="8"/>
  <c r="P70" i="8"/>
  <c r="O70" i="8"/>
  <c r="R69" i="8"/>
  <c r="Q69" i="8"/>
  <c r="P69" i="8"/>
  <c r="O69" i="8"/>
  <c r="R66" i="8"/>
  <c r="Q66" i="8"/>
  <c r="P66" i="8"/>
  <c r="O66" i="8"/>
  <c r="R65" i="8"/>
  <c r="Q65" i="8"/>
  <c r="P65" i="8"/>
  <c r="O65" i="8"/>
  <c r="R64" i="8"/>
  <c r="Q64" i="8"/>
  <c r="P64" i="8"/>
  <c r="O64" i="8"/>
  <c r="R60" i="8"/>
  <c r="Q60" i="8"/>
  <c r="P60" i="8"/>
  <c r="O60" i="8"/>
  <c r="R59" i="8"/>
  <c r="Q59" i="8"/>
  <c r="P59" i="8"/>
  <c r="O59" i="8"/>
  <c r="R58" i="8"/>
  <c r="Q58" i="8"/>
  <c r="P58" i="8"/>
  <c r="O58" i="8"/>
  <c r="R57" i="8"/>
  <c r="Q57" i="8"/>
  <c r="P57" i="8"/>
  <c r="O57" i="8"/>
  <c r="R56" i="8"/>
  <c r="Q56" i="8"/>
  <c r="P56" i="8"/>
  <c r="O56" i="8"/>
  <c r="R55" i="8"/>
  <c r="Q55" i="8"/>
  <c r="P55" i="8"/>
  <c r="O55" i="8"/>
  <c r="R54" i="8"/>
  <c r="Q54" i="8"/>
  <c r="P54" i="8"/>
  <c r="O54" i="8"/>
  <c r="R53" i="8"/>
  <c r="Q53" i="8"/>
  <c r="P53" i="8"/>
  <c r="O53" i="8"/>
  <c r="R52" i="8"/>
  <c r="Q52" i="8"/>
  <c r="P52" i="8"/>
  <c r="O52" i="8"/>
  <c r="R51" i="8"/>
  <c r="Q51" i="8"/>
  <c r="P51" i="8"/>
  <c r="O51" i="8"/>
  <c r="R50" i="8"/>
  <c r="Q50" i="8"/>
  <c r="P50" i="8"/>
  <c r="O50" i="8"/>
  <c r="R46" i="8"/>
  <c r="Q46" i="8"/>
  <c r="P46" i="8"/>
  <c r="O46" i="8"/>
  <c r="R44" i="8"/>
  <c r="Q44" i="8"/>
  <c r="P44" i="8"/>
  <c r="O44" i="8"/>
  <c r="R41" i="8"/>
  <c r="Q41" i="8"/>
  <c r="P41" i="8"/>
  <c r="R40" i="8"/>
  <c r="Q40" i="8"/>
  <c r="P40" i="8"/>
  <c r="R39" i="8"/>
  <c r="Q39" i="8"/>
  <c r="P39" i="8"/>
  <c r="R37" i="8"/>
  <c r="Q37" i="8"/>
  <c r="P37" i="8"/>
  <c r="R36" i="8"/>
  <c r="Q36" i="8"/>
  <c r="P36" i="8"/>
  <c r="R35" i="8"/>
  <c r="Q35" i="8"/>
  <c r="P35" i="8"/>
  <c r="R34" i="8"/>
  <c r="Q34" i="8"/>
  <c r="P34" i="8"/>
  <c r="R31" i="8"/>
  <c r="Q31" i="8"/>
  <c r="P31" i="8"/>
  <c r="R30" i="8"/>
  <c r="Q30" i="8"/>
  <c r="P30" i="8"/>
  <c r="R29" i="8"/>
  <c r="Q29" i="8"/>
  <c r="P29" i="8"/>
  <c r="R27" i="8"/>
  <c r="Q27" i="8"/>
  <c r="P27" i="8"/>
  <c r="R26" i="8"/>
  <c r="Q26" i="8"/>
  <c r="P26" i="8"/>
  <c r="R25" i="8"/>
  <c r="Q25" i="8"/>
  <c r="P25" i="8"/>
  <c r="R24" i="8"/>
  <c r="Q24" i="8"/>
  <c r="P24" i="8"/>
  <c r="R23" i="8"/>
  <c r="Q23" i="8"/>
  <c r="P23" i="8"/>
  <c r="R22" i="8"/>
  <c r="Q22" i="8"/>
  <c r="P22" i="8"/>
  <c r="R21" i="8"/>
  <c r="Q21" i="8"/>
  <c r="P21" i="8"/>
  <c r="R20" i="8"/>
  <c r="Q20" i="8"/>
  <c r="P20" i="8"/>
  <c r="R19" i="8"/>
  <c r="Q19" i="8"/>
  <c r="P19" i="8"/>
  <c r="R18" i="8"/>
  <c r="Q18" i="8"/>
  <c r="P17" i="8"/>
  <c r="Q17" i="8"/>
  <c r="R17" i="8"/>
  <c r="O17" i="8"/>
  <c r="O72" i="8"/>
  <c r="O41" i="8"/>
  <c r="O39" i="8"/>
  <c r="O37" i="8"/>
  <c r="O36" i="8"/>
  <c r="O35" i="8"/>
  <c r="O34" i="8"/>
  <c r="O31" i="8"/>
  <c r="O30" i="8"/>
  <c r="O29" i="8"/>
  <c r="O27" i="8"/>
  <c r="O26" i="8"/>
  <c r="O25" i="8"/>
  <c r="O24" i="8"/>
  <c r="O23" i="8"/>
  <c r="O22" i="8"/>
  <c r="O21" i="8"/>
  <c r="O20" i="8"/>
  <c r="O19" i="8"/>
  <c r="P15" i="8" l="1"/>
  <c r="O18" i="8"/>
  <c r="J88" i="8"/>
  <c r="H88" i="8"/>
  <c r="I88" i="8"/>
  <c r="G88" i="8" l="1"/>
  <c r="P62" i="8" l="1"/>
  <c r="Q62" i="8"/>
  <c r="R62" i="8"/>
  <c r="P43" i="8"/>
  <c r="Q43" i="8"/>
  <c r="R43" i="8"/>
  <c r="O63" i="8"/>
  <c r="O62" i="8" s="1"/>
  <c r="P33" i="8" l="1"/>
  <c r="Q15" i="8"/>
  <c r="R15" i="8"/>
  <c r="O43" i="8" l="1"/>
  <c r="Q61" i="8" l="1"/>
  <c r="Q14" i="8"/>
  <c r="Q42" i="8"/>
  <c r="Q33" i="8"/>
  <c r="Q32" i="8" s="1"/>
  <c r="O16" i="8"/>
  <c r="O15" i="8" s="1"/>
  <c r="P82" i="8"/>
  <c r="Q82" i="8"/>
  <c r="Q81" i="8" s="1"/>
  <c r="R82" i="8"/>
  <c r="R81" i="8" s="1"/>
  <c r="P42" i="8"/>
  <c r="R42" i="8"/>
  <c r="O49" i="8"/>
  <c r="P61" i="8"/>
  <c r="P32" i="8"/>
  <c r="R33" i="8"/>
  <c r="R32" i="8" s="1"/>
  <c r="E18" i="12"/>
  <c r="D24" i="12"/>
  <c r="O77" i="8"/>
  <c r="O86" i="8"/>
  <c r="O85" i="8" s="1"/>
  <c r="P14" i="8"/>
  <c r="P86" i="8"/>
  <c r="P85" i="8" s="1"/>
  <c r="Q86" i="8"/>
  <c r="Q85" i="8" s="1"/>
  <c r="R86" i="8"/>
  <c r="R85" i="8" s="1"/>
  <c r="P48" i="8"/>
  <c r="P47" i="8" s="1"/>
  <c r="Q48" i="8"/>
  <c r="Q47" i="8" s="1"/>
  <c r="R48" i="8"/>
  <c r="R47" i="8" s="1"/>
  <c r="R61" i="8"/>
  <c r="P76" i="8"/>
  <c r="P75" i="8" s="1"/>
  <c r="Q76" i="8"/>
  <c r="Q75" i="8" s="1"/>
  <c r="R76" i="8"/>
  <c r="R75" i="8" s="1"/>
  <c r="R14" i="8"/>
  <c r="C18" i="12" l="1"/>
  <c r="E16" i="12"/>
  <c r="D22" i="12"/>
  <c r="P81" i="8"/>
  <c r="P88" i="8"/>
  <c r="O76" i="8"/>
  <c r="O75" i="8" s="1"/>
  <c r="O61" i="8"/>
  <c r="E24" i="12"/>
  <c r="E22" i="12" s="1"/>
  <c r="F18" i="12"/>
  <c r="O42" i="8"/>
  <c r="O82" i="8"/>
  <c r="Q88" i="8"/>
  <c r="O48" i="8"/>
  <c r="O47" i="8" s="1"/>
  <c r="O33" i="8"/>
  <c r="O32" i="8" s="1"/>
  <c r="D19" i="12"/>
  <c r="R88" i="8"/>
  <c r="O81" i="8" l="1"/>
  <c r="O88" i="8"/>
  <c r="F16" i="12"/>
  <c r="F15" i="12" s="1"/>
  <c r="D21" i="12"/>
  <c r="D25" i="12" s="1"/>
  <c r="C22" i="12"/>
  <c r="C24" i="12"/>
  <c r="F24" i="12"/>
  <c r="O14" i="8"/>
  <c r="C16" i="12"/>
  <c r="E15" i="12"/>
  <c r="E21" i="12"/>
  <c r="F22" i="12" l="1"/>
  <c r="F21" i="12" s="1"/>
  <c r="F25" i="12" s="1"/>
  <c r="E25" i="12"/>
  <c r="C25" i="12" s="1"/>
  <c r="C21" i="12"/>
  <c r="E19" i="12"/>
  <c r="C19" i="12" s="1"/>
  <c r="C15" i="12"/>
  <c r="F19" i="12" l="1"/>
</calcChain>
</file>

<file path=xl/sharedStrings.xml><?xml version="1.0" encoding="utf-8"?>
<sst xmlns="http://schemas.openxmlformats.org/spreadsheetml/2006/main" count="944" uniqueCount="457">
  <si>
    <t>0813031</t>
  </si>
  <si>
    <t>Надання інших пільг окремим категоріям громадян відповідно до законодавства</t>
  </si>
  <si>
    <t>0813032</t>
  </si>
  <si>
    <t>3032</t>
  </si>
  <si>
    <t>0813033</t>
  </si>
  <si>
    <t>0813050</t>
  </si>
  <si>
    <t>0813090</t>
  </si>
  <si>
    <t>3122</t>
  </si>
  <si>
    <t>0813122</t>
  </si>
  <si>
    <t>0813123</t>
  </si>
  <si>
    <t>3123</t>
  </si>
  <si>
    <t>0813104</t>
  </si>
  <si>
    <t>0813105</t>
  </si>
  <si>
    <t>0813180</t>
  </si>
  <si>
    <t>0813160</t>
  </si>
  <si>
    <t>3210</t>
  </si>
  <si>
    <t>1010160</t>
  </si>
  <si>
    <t>0810160</t>
  </si>
  <si>
    <t>0610160</t>
  </si>
  <si>
    <t>1014040</t>
  </si>
  <si>
    <t>4040</t>
  </si>
  <si>
    <t>Забезпечення діяльності музеїв i виставок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</si>
  <si>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</si>
  <si>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</si>
  <si>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</si>
  <si>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</si>
  <si>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</si>
  <si>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</si>
  <si>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1110160</t>
  </si>
  <si>
    <t>1113131</t>
  </si>
  <si>
    <t>1210160</t>
  </si>
  <si>
    <t>1216030</t>
  </si>
  <si>
    <t>6030</t>
  </si>
  <si>
    <t>Організація благоустрою населених пунктів</t>
  </si>
  <si>
    <t>1218312</t>
  </si>
  <si>
    <t>8312</t>
  </si>
  <si>
    <t>8110</t>
  </si>
  <si>
    <t>Заходи запобігання та ліквідації надзвичайних ситуацій та наслідків стихійного лиха</t>
  </si>
  <si>
    <t>1216084</t>
  </si>
  <si>
    <t>6084</t>
  </si>
  <si>
    <t>2710160</t>
  </si>
  <si>
    <t>2717130</t>
  </si>
  <si>
    <t>7130</t>
  </si>
  <si>
    <t>Здійснення заходів із землеустрою</t>
  </si>
  <si>
    <t>3710160</t>
  </si>
  <si>
    <t>3719770</t>
  </si>
  <si>
    <t>9770</t>
  </si>
  <si>
    <t>Інші субвенції з місцевого бюджету.</t>
  </si>
  <si>
    <t>2111</t>
  </si>
  <si>
    <t>Комплексна міська цільова програма для пільгових категорій населення міста Глухова на 2016-2019 роки</t>
  </si>
  <si>
    <t>3180</t>
  </si>
  <si>
    <t xml:space="preserve">Управління житлово-комунального господарства та містобудування міської ради </t>
  </si>
  <si>
    <t>Витрати, пов'язані з наданням та обслуговуванням  пільгових довгострокових кредитів, наданих громадянам на будівництво (реконструкцію) та придбання житла</t>
  </si>
  <si>
    <t xml:space="preserve"> Відділ  культури  міської ради</t>
  </si>
  <si>
    <t xml:space="preserve">Фінансове управління міської ради </t>
  </si>
  <si>
    <t>Управління соціально-економічного розвитку міської ради</t>
  </si>
  <si>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</si>
  <si>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</si>
  <si>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</si>
  <si>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</si>
  <si>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</si>
  <si>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</si>
  <si>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</si>
  <si>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</si>
  <si>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</si>
  <si>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</si>
  <si>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</si>
  <si>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0111</t>
  </si>
  <si>
    <t>1060</t>
  </si>
  <si>
    <t>0490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</si>
  <si>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</si>
  <si>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</si>
  <si>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</si>
  <si>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</si>
  <si>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</si>
  <si>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Компенсаційні виплати на пільговий проїзд автомобільним транспортом окремим категоріям громадян</t>
  </si>
  <si>
    <t>Утилізація відходів</t>
  </si>
  <si>
    <t>0990</t>
  </si>
  <si>
    <t>0731</t>
  </si>
  <si>
    <t>0726</t>
  </si>
  <si>
    <t>1040</t>
  </si>
  <si>
    <t>0133</t>
  </si>
  <si>
    <t>0443</t>
  </si>
  <si>
    <t>0910</t>
  </si>
  <si>
    <t>0921</t>
  </si>
  <si>
    <t>0960</t>
  </si>
  <si>
    <t>0810</t>
  </si>
  <si>
    <t>1030</t>
  </si>
  <si>
    <t>1070</t>
  </si>
  <si>
    <t>1090</t>
  </si>
  <si>
    <t>1010</t>
  </si>
  <si>
    <t>1020</t>
  </si>
  <si>
    <t>0610</t>
  </si>
  <si>
    <t>0620</t>
  </si>
  <si>
    <t>0456</t>
  </si>
  <si>
    <t>0512</t>
  </si>
  <si>
    <t>0824</t>
  </si>
  <si>
    <t>0828</t>
  </si>
  <si>
    <t>0829</t>
  </si>
  <si>
    <t>0180</t>
  </si>
  <si>
    <t>0421</t>
  </si>
  <si>
    <t xml:space="preserve"> Виконавчий комітет міської ради </t>
  </si>
  <si>
    <t>Багатопрофільна стаціонарна медична допомога населенню</t>
  </si>
  <si>
    <t>2010</t>
  </si>
  <si>
    <t>Заходи державної політики з питань дітей та їх соціального захисту.</t>
  </si>
  <si>
    <t>3112</t>
  </si>
  <si>
    <t>1000000</t>
  </si>
  <si>
    <t>Відділ освіти міської ради</t>
  </si>
  <si>
    <t>1010000</t>
  </si>
  <si>
    <t>3160</t>
  </si>
  <si>
    <t>Оздоровлення та відпочинку дітей ( крім заходів з оздоровлення дітей, що здійснюється за рахунок коштів на оздоровлення громадян, які постраждали внаслідок Чорнобильської катастрофи).</t>
  </si>
  <si>
    <t>1100000</t>
  </si>
  <si>
    <t xml:space="preserve"> Відділ молоді та спорту міської ради</t>
  </si>
  <si>
    <t>Відділ молоді та спорту міської ради</t>
  </si>
  <si>
    <t>1110000</t>
  </si>
  <si>
    <t>3140</t>
  </si>
  <si>
    <t>Управління соціального захисту населення міської ради</t>
  </si>
  <si>
    <t xml:space="preserve"> Управління соціального захисту населення міської ради</t>
  </si>
  <si>
    <t>3050</t>
  </si>
  <si>
    <t>3090</t>
  </si>
  <si>
    <t>Внутрішнє фінансування</t>
  </si>
  <si>
    <t>Фінансування за рахунок зміни залишків коштів місцевих бюджетів</t>
  </si>
  <si>
    <t>Кошти, одержані із загального фонду бюджету до бюджету розвитку (спеціального фонду)</t>
  </si>
  <si>
    <t>Зміни обсягів готівкових коштів</t>
  </si>
  <si>
    <t>3031</t>
  </si>
  <si>
    <t>3033</t>
  </si>
  <si>
    <t>Заходи державної політики із забезпечення рівних прав та можливостей жінок та чоловіків.</t>
  </si>
  <si>
    <t>Заходи державної політики з питань сім"ї</t>
  </si>
  <si>
    <t>3131</t>
  </si>
  <si>
    <t>Забезпечення соціальними послугами за місцем проживання громадян, які не здатні до  самообслуговування у звязку з похилим віком, хворобою, інвалідністю.</t>
  </si>
  <si>
    <t>3104</t>
  </si>
  <si>
    <t>3105</t>
  </si>
  <si>
    <t>Утримання та навчально-тренувальна робота комунальних  дитячо-юнацьких спортивних шкіл</t>
  </si>
  <si>
    <t>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</si>
  <si>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</si>
  <si>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</si>
  <si>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регіону.</t>
  </si>
  <si>
    <t>Здійснення заходів та реалізація проектів на виконання Державної цільової соціальної програми «Молодь України»</t>
  </si>
  <si>
    <t>Пільгове медичне обслуговування осіб, які постраждали внаслідок Чорнобильської катастрофи</t>
  </si>
  <si>
    <t>0320</t>
  </si>
  <si>
    <t>0600000</t>
  </si>
  <si>
    <t>0610000</t>
  </si>
  <si>
    <t>0800000</t>
  </si>
  <si>
    <t>0810000</t>
  </si>
  <si>
    <t>1200000</t>
  </si>
  <si>
    <t>1210000</t>
  </si>
  <si>
    <t>3700000</t>
  </si>
  <si>
    <t>3710000</t>
  </si>
  <si>
    <t>2700000</t>
  </si>
  <si>
    <t>2710000</t>
  </si>
  <si>
    <t>0160</t>
  </si>
  <si>
    <t>Керівництво і управління у відповідній сфері у містах (місті Києві), селищах, селах, обєднаних територіальних громадах.</t>
  </si>
  <si>
    <t>0611010</t>
  </si>
  <si>
    <t>Надання дошкільної освіти</t>
  </si>
  <si>
    <t>0613140</t>
  </si>
  <si>
    <t>Організація та проведення громадських робіт</t>
  </si>
  <si>
    <t>1050</t>
  </si>
  <si>
    <t>06010000</t>
  </si>
  <si>
    <t>1217310</t>
  </si>
  <si>
    <t>7310</t>
  </si>
  <si>
    <t>Будівництво обєктів житлово-комунального господарства</t>
  </si>
  <si>
    <t>Інші програми та заходи у сфері освіти</t>
  </si>
  <si>
    <t>Видатки на поховання учасників бойових дій та осіб з інвалідністю внаслідок війни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</si>
  <si>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</si>
  <si>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</si>
  <si>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</si>
  <si>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0813171</t>
  </si>
  <si>
    <t>3171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</si>
  <si>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</si>
  <si>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0813192</t>
  </si>
  <si>
    <t>3192</t>
  </si>
  <si>
    <t>0813242</t>
  </si>
  <si>
    <t>3242</t>
  </si>
  <si>
    <t>Інші заходи у сфері соціального захисту і соціального забезпечення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</si>
  <si>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</si>
  <si>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</si>
  <si>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</si>
  <si>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</si>
  <si>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</si>
  <si>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</si>
  <si>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Інша діяльність у сфері державного управління</t>
  </si>
  <si>
    <t>8230</t>
  </si>
  <si>
    <t>Інші заходи громадського порядку та безпеки</t>
  </si>
  <si>
    <t>0380</t>
  </si>
  <si>
    <t>0810180</t>
  </si>
  <si>
    <t>1210180</t>
  </si>
  <si>
    <t>1213242</t>
  </si>
  <si>
    <t>2710180</t>
  </si>
  <si>
    <t>Первинна медична допомога населенню, що надається центрами первинної медичної (медико-санітарної) допомоги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</si>
  <si>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</si>
  <si>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7691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</si>
  <si>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</si>
  <si>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1217691</t>
  </si>
  <si>
    <t>0613242</t>
  </si>
  <si>
    <t>7330</t>
  </si>
  <si>
    <t>2152</t>
  </si>
  <si>
    <t>1763</t>
  </si>
  <si>
    <t>Інші програми та заходи у сфері охорони здоровя</t>
  </si>
  <si>
    <t>0200000</t>
  </si>
  <si>
    <t>0210000</t>
  </si>
  <si>
    <t>0210160</t>
  </si>
  <si>
    <t>0210180</t>
  </si>
  <si>
    <t>0212010</t>
  </si>
  <si>
    <t>0212111</t>
  </si>
  <si>
    <t>0212152</t>
  </si>
  <si>
    <t>0213112</t>
  </si>
  <si>
    <t>0217330</t>
  </si>
  <si>
    <t>0217691</t>
  </si>
  <si>
    <t>0217680</t>
  </si>
  <si>
    <t>7680</t>
  </si>
  <si>
    <t>Членські внески до асоціацій органів місцевого самоврядування</t>
  </si>
  <si>
    <t>0615031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</si>
  <si>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</si>
  <si>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</si>
  <si>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0617361</t>
  </si>
  <si>
    <t>0218230</t>
  </si>
  <si>
    <t>1216086</t>
  </si>
  <si>
    <t>6086</t>
  </si>
  <si>
    <t xml:space="preserve">Інша діяльність щодо забезпечення житлом громадян </t>
  </si>
  <si>
    <t>0218220</t>
  </si>
  <si>
    <t>8220</t>
  </si>
  <si>
    <t>Заходи та роботи з мобілізаційної  підготовки місцевого значення</t>
  </si>
  <si>
    <t>Додаток № 3</t>
  </si>
  <si>
    <t>до рішення міської ради</t>
  </si>
  <si>
    <t>Додаток № 2</t>
  </si>
  <si>
    <t>Фінансування за типом кредитора</t>
  </si>
  <si>
    <t>Х</t>
  </si>
  <si>
    <t>Загальне фінансування</t>
  </si>
  <si>
    <t>Фінансування за типом боргового зобов’язання</t>
  </si>
  <si>
    <t>Код програмної класифікації видатків та кредитування місцевих бюджетів</t>
  </si>
  <si>
    <t>Усього</t>
  </si>
  <si>
    <t>усього</t>
  </si>
  <si>
    <t>УСЬОГО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</si>
  <si>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</si>
  <si>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</si>
  <si>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( грн.)</t>
  </si>
  <si>
    <t>(грн.)</t>
  </si>
  <si>
    <t>Міська програма "Правопорядок на 2018-2022 роки"</t>
  </si>
  <si>
    <t>Надання пільг окремим категоріям громадян з послуг зв'язку</t>
  </si>
  <si>
    <t>0813210</t>
  </si>
  <si>
    <t>у тому числі бюджет розвитку</t>
  </si>
  <si>
    <t>№ 300 від 19.12.2017</t>
  </si>
  <si>
    <t>Міська комплексна програма "Освіта міста Глухова на 2018-2021р."</t>
  </si>
  <si>
    <t>Програма соціального захисту окремих категорій населення міста Глухова на 2019-2023 р.р</t>
  </si>
  <si>
    <t xml:space="preserve"> № 318 від 12.04.2018 р.</t>
  </si>
  <si>
    <t>№ 370 від 27.09.2019</t>
  </si>
  <si>
    <t xml:space="preserve">Оборотно -касовий не показувати </t>
  </si>
  <si>
    <t xml:space="preserve">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</si>
  <si>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</si>
  <si>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</si>
  <si>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</si>
  <si>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</si>
  <si>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№ 370 від 27.09.2020</t>
  </si>
  <si>
    <t>№ 370 від 27.09.2021</t>
  </si>
  <si>
    <t>№ 370 від 27.09.2022</t>
  </si>
  <si>
    <t>№ 370 від 27.09.2023</t>
  </si>
  <si>
    <t>№ 370 від 27.09.2024</t>
  </si>
  <si>
    <r>
      <t>МВК</t>
    </r>
    <r>
      <rPr>
        <sz val="11"/>
        <rFont val="Times New Roman"/>
        <family val="1"/>
        <charset val="204"/>
      </rPr>
      <t xml:space="preserve">   № 37 від 30.12.2015</t>
    </r>
  </si>
  <si>
    <t>Програма економічного і соціального розвитку міста Глухова на 2019 рік та наступні 2020-2021 роки</t>
  </si>
  <si>
    <t xml:space="preserve"> № 377       від 18.10.2019</t>
  </si>
  <si>
    <t>Здійсненн заходів із землеустрою</t>
  </si>
  <si>
    <t>№ 370 від 27.09.2018</t>
  </si>
  <si>
    <t xml:space="preserve"> № 377       від 18.10.2020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</si>
  <si>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</si>
  <si>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школами.</t>
  </si>
  <si>
    <t>Методичне забезпечення діяльності закладів освіти.</t>
  </si>
  <si>
    <t xml:space="preserve">№ 387 від 23.12.2019 </t>
  </si>
  <si>
    <t>Міська цільова  програма захисту населення і території від надзвичайних ситуацій техногенного та природного хар-ру  на 2019-2021 роки</t>
  </si>
  <si>
    <t>від  23.12.2019  № 388</t>
  </si>
  <si>
    <t>Міська програма підготовки лікарських кадрів для охорони здоровя міста Глухова на 2020-2022 рр."</t>
  </si>
  <si>
    <t xml:space="preserve"> № 393 від 23.12.2019</t>
  </si>
  <si>
    <t>Міська програма "Назустріч дітям" на 2020-2023 роки</t>
  </si>
  <si>
    <t>№ 394 від 23.12.2019 р.</t>
  </si>
  <si>
    <t>Комплексна міська програма «Здоров’я глухівчан» на 2020-2024 роки</t>
  </si>
  <si>
    <t>Програма забезпечення організаційних заходів та інших видатків бюджету Глухівської міської ради на 2021-2023 роки</t>
  </si>
  <si>
    <t xml:space="preserve"> № 540 від 18.09.2020</t>
  </si>
  <si>
    <t>0617321</t>
  </si>
  <si>
    <t>1117361</t>
  </si>
  <si>
    <t>0218110</t>
  </si>
  <si>
    <r>
      <t>Будівництво </t>
    </r>
    <r>
      <rPr>
        <b/>
        <vertAlign val="superscript"/>
        <sz val="10"/>
        <color theme="1"/>
        <rFont val="Times New Roman"/>
        <family val="1"/>
        <charset val="204"/>
      </rPr>
      <t>-1</t>
    </r>
    <r>
      <rPr>
        <sz val="10"/>
        <color theme="1"/>
        <rFont val="Times New Roman"/>
        <family val="1"/>
        <charset val="204"/>
      </rPr>
      <t> інших об'єктів комунальної власності</t>
    </r>
  </si>
  <si>
    <t>7321</t>
  </si>
  <si>
    <r>
      <t>Будівництво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 освітніх установ та закладів</t>
    </r>
  </si>
  <si>
    <t>1014030</t>
  </si>
  <si>
    <t>4030</t>
  </si>
  <si>
    <t>Забезпечення діяльності бібліотек</t>
  </si>
  <si>
    <t>Фінансування  бюджету Глухівської міської територіальної громади на 2021 рік</t>
  </si>
  <si>
    <t>"Про бюджет Глухівської міської територіальної громади  на 2021 рік"</t>
  </si>
  <si>
    <t>Програма "Дитячі меблі" на період до 2025 року</t>
  </si>
  <si>
    <r>
      <t xml:space="preserve">РОЗПОДІЛ    </t>
    </r>
    <r>
      <rPr>
        <b/>
        <sz val="14"/>
        <rFont val="Times New Roman"/>
        <family val="1"/>
        <charset val="204"/>
      </rPr>
      <t>видатків  бюджету Глухівської міської територіальної громади  на 2021 рік</t>
    </r>
  </si>
  <si>
    <t>Розподіл витрат  бюджету Глухівської  міської територіальної громади на реалізацію місцевих програм у 2021 році</t>
  </si>
  <si>
    <r>
      <t>Будівництво</t>
    </r>
    <r>
      <rPr>
        <sz val="10"/>
        <color theme="1"/>
        <rFont val="Times New Roman"/>
        <family val="1"/>
        <charset val="204"/>
      </rPr>
      <t> інших об'єктів комунальної власності</t>
    </r>
  </si>
  <si>
    <t>8710</t>
  </si>
  <si>
    <t>Міська програма "Назустріч дітям" на  2020-2023 р.</t>
  </si>
  <si>
    <t>Резервний фонд місцевого бюджету</t>
  </si>
  <si>
    <t>Перелік</t>
  </si>
  <si>
    <t xml:space="preserve">Виконавчий комітет Глухівської міської ради            </t>
  </si>
  <si>
    <t xml:space="preserve">Відділ освіти Глухівської міської ради                 </t>
  </si>
  <si>
    <t>Центр професійного розвитку педагогічних працівників</t>
  </si>
  <si>
    <t>Централізована бухгалтерія відділу освіти</t>
  </si>
  <si>
    <t xml:space="preserve"> Господарча група</t>
  </si>
  <si>
    <t xml:space="preserve"> Відділ культури Глухівської міської ради</t>
  </si>
  <si>
    <t>Глухівський міський палац культури</t>
  </si>
  <si>
    <t>Централізована бухгалтерія відділу культури</t>
  </si>
  <si>
    <t>Управління соціального захисту населення Глухівської міської ради</t>
  </si>
  <si>
    <t>Територіальний центр соціального обслуговування населення</t>
  </si>
  <si>
    <t xml:space="preserve"> Управління житлово-комунального господарства та містобудування</t>
  </si>
  <si>
    <t>Відділ молоді та спорту Глухівської міської ради</t>
  </si>
  <si>
    <t xml:space="preserve">Міський центр фізичного здоровя населення "Спорт для всіх"    </t>
  </si>
  <si>
    <t>Управління соціально-економічного розвитку</t>
  </si>
  <si>
    <t>Фінансове управління Глухівської міської ради</t>
  </si>
  <si>
    <t>№ п.п.</t>
  </si>
  <si>
    <t>Глухівська загальноосвітня школа І-ІІІ ступенів №6</t>
  </si>
  <si>
    <t>Глухівська загальноосвітня школа І-ІІІ ступенів №3</t>
  </si>
  <si>
    <t>Глухівська загальноосвітня школа І-ІІІ ступенів №2</t>
  </si>
  <si>
    <t>Глухівська загальноосвітня школа І-ІІІ ступенів №1</t>
  </si>
  <si>
    <t>Дитячо-юнацька спортивна школа</t>
  </si>
  <si>
    <t>Комунальна установа "Інклюзивно-ресурсний центр"</t>
  </si>
  <si>
    <t>Міський центр позашкільної освіти</t>
  </si>
  <si>
    <t>Заміський оздоровчий дитячо-юнацький табір «Сонячний»</t>
  </si>
  <si>
    <t>Глухівський дошкільний навчальний заклад (ясла-садок)  «Чебурашка»</t>
  </si>
  <si>
    <t>Глухівський дошкільний навчальний заклад (ясла-садок) «Журавка»</t>
  </si>
  <si>
    <t>Глухівський дошкільний навчальний заклад (центр розвитку дитини) «Світлячок»</t>
  </si>
  <si>
    <t>Глухівський дошкільний навчальний заклад (ясла-садок) «Ромашка»</t>
  </si>
  <si>
    <t>Глухівський дошкільний навчальний заклад (ясла-садок) «Зірочка»</t>
  </si>
  <si>
    <t>Глухівський дошкільний навчальний заклад (ясла-садок) «Фіалка»</t>
  </si>
  <si>
    <t>Глухівський НВК: ДНЗ-ЗОШ І-ІІ ступенів №4</t>
  </si>
  <si>
    <t>Глухівський НВК: ДНЗ-ЗОШ І ступенів №5</t>
  </si>
  <si>
    <t>Методичний кабінет відділу освіти</t>
  </si>
  <si>
    <t xml:space="preserve">Глухівський міський центр комплексної реабілітації для дітей та осіб з інвалідністю </t>
  </si>
  <si>
    <t xml:space="preserve">Комунальна установа 
«Глухівська публічна бібліотека» Глухівської міської ради
</t>
  </si>
  <si>
    <t>Баницька бібліотека-філія комунальної установи «Глухівська публічна бібліотека» Глухівської міської ради</t>
  </si>
  <si>
    <t>Білокопитівська бібліотека-філія комунальної установи «Глухівська публічна бібліотека» Глухівської міської ради</t>
  </si>
  <si>
    <t>Дунаєцька бібліотека-філія комунальної установи «Глухівська публічна бібліотека» Глухівської міської ради</t>
  </si>
  <si>
    <t>Некрасівська бібліотека-філія комунальної установи «Глухівська публічна бібліотека» Глухівської міської ради</t>
  </si>
  <si>
    <t>Перемозька бібліотека-філія комунальної установи «Глухівська публічна бібліотека» Глухівської міської ради</t>
  </si>
  <si>
    <t>Полошківська бібліотека-філія комунальної установи «Глухівська публічна бібліотека» Глухівської міської ради</t>
  </si>
  <si>
    <t>Привільська бібліотека-філія комунальної установи «Глухівська публічна бібліотека» Глухівської міської ради</t>
  </si>
  <si>
    <t>Уздицька бібліотека-філія комунальної установи «Глухівська публічна бібліотека» Глухівської міської ради</t>
  </si>
  <si>
    <t>Комунальний заклад " Глухівський міський краєзнавчий музей"</t>
  </si>
  <si>
    <t>Комунальний заклад «Центр культури» Глухівської міської ради</t>
  </si>
  <si>
    <t>Баницький сільський будинок культури ˗ філія комунального закладу «Центр культури» Глухівської міської ради</t>
  </si>
  <si>
    <t>Мацківський об’єкт дозвіллєвої роботи ˗ філія комунального закладу «Центр культури» Глухівської міської ради</t>
  </si>
  <si>
    <t>Перемозький сільський будинок культури ˗ філія комунального закладу «Центр культури» Глухівської міської ради</t>
  </si>
  <si>
    <t>Білокопитівський сільський будинок культури ˗ філія комунального закладу «Центр культури» Глухівської міської ради</t>
  </si>
  <si>
    <t>Дунаєцький сільський будинок культури ˗ філія комунального закладу «Центр культури» Глухівської міської ради</t>
  </si>
  <si>
    <t xml:space="preserve">Полошківський сільський будинок культури ˗ філія комунального закладу 
 «Центр культури» Глухівської міської ради
</t>
  </si>
  <si>
    <t>Привільський сільський клуб ˗ філія комунального закладу «Центр культури» Глухівської міської ради</t>
  </si>
  <si>
    <t>Годунівський об’єкт дозвіллєвої роботи ˗ філія комунального закладу «Центр культури» Глухівської міської ради</t>
  </si>
  <si>
    <t>Некрасівський сільський будинок культури ˗ філія комунального закладу «Центр культури»  Глухівської міської ради</t>
  </si>
  <si>
    <t>Семенівський сільський клуб ˗ філія комунального закладу  «Центр культури» Глухівської міської ради</t>
  </si>
  <si>
    <t>Калюжанський об’єкт дозвіллєвої роботи ˗ філія комунального закладу  «Центр культури» Глухівської міської ради</t>
  </si>
  <si>
    <t>Уздицький сільський будинок культури ˗ філія комунального закладу «Центр культури» Глухівської міської ради</t>
  </si>
  <si>
    <t>Комунальний заклад "Глухівська школа мистецтв імені М. Березовського"</t>
  </si>
  <si>
    <t>Керівництво і управління у відповідній сфері у містах (місті Києві), селищах, селах, територіальних громадах.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</si>
  <si>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</si>
  <si>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</si>
  <si>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</si>
  <si>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</si>
  <si>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</si>
  <si>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</si>
  <si>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1011080</t>
  </si>
  <si>
    <t>1080</t>
  </si>
  <si>
    <t>0611130</t>
  </si>
  <si>
    <t>1130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</si>
  <si>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</si>
  <si>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</si>
  <si>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</si>
  <si>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</si>
  <si>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</si>
  <si>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</si>
  <si>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</si>
  <si>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</si>
  <si>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</si>
  <si>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</si>
  <si>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</si>
  <si>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</si>
  <si>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0611142</t>
  </si>
  <si>
    <t>1142</t>
  </si>
  <si>
    <r>
      <t>Будівництво</t>
    </r>
    <r>
      <rPr>
        <sz val="10"/>
        <rFont val="Times New Roman"/>
        <family val="1"/>
        <charset val="204"/>
      </rPr>
      <t> освітніх установ та закладів</t>
    </r>
  </si>
  <si>
    <t>0211142</t>
  </si>
  <si>
    <t>0763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</si>
  <si>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</si>
  <si>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Баницький  НВК: ЗОШ І-ІІІ ступеня ДНЗ "Барвінок"</t>
  </si>
  <si>
    <t>Некрасівський  НВК: ЗОШ І-ІІІ ступеня ДНЗ "Ялинка"</t>
  </si>
  <si>
    <t>Полошківський  НВК: ЗОШ І-ІІІ ступеня ДНЗ "Сонечко"</t>
  </si>
  <si>
    <t>Будівельнівський  НВК: ЗОШ І-ІІ ступеня ДНЗ "Зернятко"</t>
  </si>
  <si>
    <t>Перемозький  НВК: ЗОШ І-ІІ ступеня ДНЗ "Пролісок"</t>
  </si>
  <si>
    <t>Дунаєцький  НВК: ЗОШ І-ІІІ ступеня ДНЗ "Ромашка"</t>
  </si>
  <si>
    <t>Витрати, пов'язані з наданням та обслуговуванням  пільгових довгострокових кредитів, наданих громадянам на будівництво (реконструкцію) придбання житла</t>
  </si>
  <si>
    <t>1113210</t>
  </si>
  <si>
    <t>0611141</t>
  </si>
  <si>
    <t>1141</t>
  </si>
  <si>
    <t>Забезпечення діяльності інших закладів у сфері освіти</t>
  </si>
  <si>
    <t xml:space="preserve">Міський голова </t>
  </si>
  <si>
    <t>Надія Вайло</t>
  </si>
  <si>
    <t>Надія ВАЙЛО</t>
  </si>
  <si>
    <t xml:space="preserve">бюджетних установ та закладів, на які будуть здійснюватись видатки </t>
  </si>
  <si>
    <t>на забезпечення діяльності у 2021 році</t>
  </si>
  <si>
    <t xml:space="preserve">Установа, заклад </t>
  </si>
  <si>
    <t>Міський голова                                                                                          Надія ВАЙЛО</t>
  </si>
  <si>
    <t>0212144</t>
  </si>
  <si>
    <t>2144</t>
  </si>
  <si>
    <t>Централізовані заходи з лікування хворих на цукровий та нецукровий діабет</t>
  </si>
  <si>
    <t>7325</t>
  </si>
  <si>
    <t>1117325</t>
  </si>
  <si>
    <t>Будівництво споруд, установ та закладів фізичної культури і спорту</t>
  </si>
  <si>
    <t xml:space="preserve"> № 377       від 18.10.2018</t>
  </si>
  <si>
    <t>громади на 2021 рік" від 24.12.2020 № 89</t>
  </si>
  <si>
    <t>3718710</t>
  </si>
  <si>
    <t>Затверджено</t>
  </si>
  <si>
    <t>Внесено зміни</t>
  </si>
  <si>
    <t>у тому числі  бюджет розвитку</t>
  </si>
  <si>
    <t xml:space="preserve"> у тому числі бюджет розвитку</t>
  </si>
  <si>
    <t>Затверджено з урахуванням змін</t>
  </si>
  <si>
    <t>"Про внесення змін до рішення Глухівської міської ради від 24.12.2020 № 89 "Про бюджет Глухівської міської територіальної громади  на 2021 рік"</t>
  </si>
  <si>
    <t>Додаток № 7</t>
  </si>
  <si>
    <t>№ 410 від 03.04.2020</t>
  </si>
  <si>
    <t>№ 410 від 03.04.2021</t>
  </si>
  <si>
    <t xml:space="preserve">№ 46 від 20.12.2020 </t>
  </si>
  <si>
    <t xml:space="preserve"> № 377       від 18.10.2021</t>
  </si>
  <si>
    <t>Комплексна програма для пільгових категорій населення Глухівської міської ради на 2021-2025 роки</t>
  </si>
  <si>
    <t>№ 8 від 21.01.2021</t>
  </si>
  <si>
    <t>№ 8 від 21.01.2022</t>
  </si>
  <si>
    <t>0611061</t>
  </si>
  <si>
    <t>1061</t>
  </si>
  <si>
    <t>0217350</t>
  </si>
  <si>
    <t>7350</t>
  </si>
  <si>
    <t xml:space="preserve">Розроблення схем планування та забудови територій (містобудівної документації) </t>
  </si>
  <si>
    <t>Будівництво установ та закладів культури</t>
  </si>
  <si>
    <t>1217670</t>
  </si>
  <si>
    <t>7670</t>
  </si>
  <si>
    <t>Внески до статутного капіталу субєктів господарювання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</si>
  <si>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</si>
  <si>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</si>
  <si>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</si>
  <si>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На початок періоду</t>
  </si>
  <si>
    <t xml:space="preserve">Міська програма молодіжного житлового кредитування </t>
  </si>
  <si>
    <t xml:space="preserve">Міська програма розвитку патріотичного виховання школярів  міста Глухова на 2021-2024 роки </t>
  </si>
  <si>
    <t>№ 47 від 16.12.2020</t>
  </si>
  <si>
    <t xml:space="preserve">Про  Програму  розвитку фізичної культури і спорту на території  Глухівської міської ради  на 2021-2025 роки </t>
  </si>
  <si>
    <t>№ 135 від 25.02.2021</t>
  </si>
  <si>
    <t>8311</t>
  </si>
  <si>
    <t>1218311</t>
  </si>
  <si>
    <t>0813241</t>
  </si>
  <si>
    <t>3241</t>
  </si>
  <si>
    <t xml:space="preserve">Забезпечення діяльності інших закладів у сфері соціального захисту і соціального забезпечення </t>
  </si>
  <si>
    <t>0511</t>
  </si>
  <si>
    <t>Охрана та раціональне використання природних ресурсів</t>
  </si>
  <si>
    <t>Центр надання соціальних послуг</t>
  </si>
  <si>
    <t xml:space="preserve">                                                                                                              Додаток № 8 </t>
  </si>
  <si>
    <t xml:space="preserve">                                                                                                              до рішення міської ради </t>
  </si>
  <si>
    <t xml:space="preserve">                                                                                                              міської ради від  24.12.2020 № 89 "Про</t>
  </si>
  <si>
    <t xml:space="preserve">                                                                                                              громади  на 2021 рік"</t>
  </si>
  <si>
    <t xml:space="preserve">                                                                                                              бюджет Глухівської міської територіальної</t>
  </si>
  <si>
    <t xml:space="preserve">                                                                                                                "Про внесення змін до рішення Глухівської</t>
  </si>
  <si>
    <t>№ 212</t>
  </si>
  <si>
    <t xml:space="preserve">                                                                                                              15.04.2021 № 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</si>
</sst>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3" x14ac:knownFonts="1">
    <font>
      <sz val="10"/>
      <name val="Times New Roman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5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25"/>
      <color indexed="17"/>
      <name val="Times New Roman"/>
      <family val="1"/>
      <charset val="204"/>
    </font>
    <font>
      <b/>
      <sz val="25"/>
      <color indexed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2.5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2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26" fillId="0" borderId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8" fillId="7" borderId="1" applyNumberFormat="0" applyAlignment="0" applyProtection="0"/>
    <xf numFmtId="0" fontId="9" fillId="22" borderId="2" applyNumberFormat="0" applyAlignment="0" applyProtection="0"/>
    <xf numFmtId="0" fontId="17" fillId="22" borderId="1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0" fillId="0" borderId="0">
      <alignment vertical="top"/>
    </xf>
    <xf numFmtId="0" fontId="13" fillId="0" borderId="3" applyNumberFormat="0" applyFill="0" applyAlignment="0" applyProtection="0"/>
    <xf numFmtId="0" fontId="11" fillId="23" borderId="4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6" fillId="0" borderId="0"/>
    <xf numFmtId="0" fontId="26" fillId="0" borderId="0"/>
    <xf numFmtId="0" fontId="44" fillId="0" borderId="0"/>
    <xf numFmtId="0" fontId="7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5" fillId="10" borderId="5" applyNumberFormat="0" applyFont="0" applyAlignment="0" applyProtection="0"/>
    <xf numFmtId="0" fontId="20" fillId="0" borderId="6" applyNumberFormat="0" applyFill="0" applyAlignment="0" applyProtection="0"/>
    <xf numFmtId="0" fontId="25" fillId="0" borderId="0"/>
    <xf numFmtId="0" fontId="10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</cellStyleXfs>
  <cellXfs count="585">
    <xf numFmtId="0" fontId="0" fillId="0" borderId="0" xfId="0"/>
    <xf numFmtId="0" fontId="3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/>
    </xf>
    <xf numFmtId="0" fontId="0" fillId="0" borderId="0" xfId="0" applyFill="1"/>
    <xf numFmtId="0" fontId="16" fillId="0" borderId="0" xfId="0" applyFont="1" applyFill="1"/>
    <xf numFmtId="0" fontId="16" fillId="0" borderId="0" xfId="0" applyNumberFormat="1" applyFont="1" applyFill="1" applyAlignment="1" applyProtection="1"/>
    <xf numFmtId="0" fontId="33" fillId="0" borderId="0" xfId="0" applyFont="1" applyFill="1"/>
    <xf numFmtId="0" fontId="22" fillId="0" borderId="0" xfId="0" applyNumberFormat="1" applyFont="1" applyFill="1" applyAlignment="1" applyProtection="1"/>
    <xf numFmtId="0" fontId="22" fillId="0" borderId="0" xfId="0" applyFont="1" applyFill="1"/>
    <xf numFmtId="0" fontId="0" fillId="0" borderId="0" xfId="0" applyFont="1" applyFill="1" applyAlignment="1" applyProtection="1"/>
    <xf numFmtId="0" fontId="2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23" fillId="0" borderId="0" xfId="0" applyNumberFormat="1" applyFont="1" applyFill="1" applyAlignment="1" applyProtection="1">
      <alignment vertical="top"/>
    </xf>
    <xf numFmtId="0" fontId="23" fillId="0" borderId="0" xfId="0" applyFont="1" applyFill="1" applyAlignment="1">
      <alignment vertical="top"/>
    </xf>
    <xf numFmtId="0" fontId="22" fillId="0" borderId="0" xfId="0" applyNumberFormat="1" applyFont="1" applyFill="1" applyAlignment="1" applyProtection="1">
      <alignment vertical="top"/>
    </xf>
    <xf numFmtId="0" fontId="22" fillId="0" borderId="0" xfId="0" applyFont="1" applyFill="1" applyAlignment="1">
      <alignment vertical="top"/>
    </xf>
    <xf numFmtId="0" fontId="2" fillId="0" borderId="0" xfId="0" applyFont="1" applyFill="1"/>
    <xf numFmtId="0" fontId="36" fillId="0" borderId="0" xfId="0" applyFont="1" applyFill="1"/>
    <xf numFmtId="0" fontId="39" fillId="0" borderId="0" xfId="0" applyNumberFormat="1" applyFont="1" applyFill="1" applyAlignment="1" applyProtection="1"/>
    <xf numFmtId="0" fontId="39" fillId="0" borderId="0" xfId="0" applyFont="1" applyFill="1"/>
    <xf numFmtId="0" fontId="21" fillId="0" borderId="7" xfId="0" applyNumberFormat="1" applyFont="1" applyFill="1" applyBorder="1" applyAlignment="1" applyProtection="1">
      <alignment horizontal="center" vertical="center" wrapText="1"/>
    </xf>
    <xf numFmtId="0" fontId="41" fillId="0" borderId="8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Alignment="1" applyProtection="1"/>
    <xf numFmtId="0" fontId="16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23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Fill="1" applyAlignment="1">
      <alignment horizontal="center"/>
    </xf>
    <xf numFmtId="0" fontId="30" fillId="25" borderId="9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>
      <alignment horizontal="left" vertical="center" wrapText="1"/>
    </xf>
    <xf numFmtId="49" fontId="30" fillId="25" borderId="7" xfId="0" applyNumberFormat="1" applyFont="1" applyFill="1" applyBorder="1" applyAlignment="1">
      <alignment horizontal="left" vertical="center" wrapText="1"/>
    </xf>
    <xf numFmtId="0" fontId="30" fillId="25" borderId="7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 applyProtection="1"/>
    <xf numFmtId="49" fontId="30" fillId="25" borderId="7" xfId="0" applyNumberFormat="1" applyFont="1" applyFill="1" applyBorder="1" applyAlignment="1" applyProtection="1"/>
    <xf numFmtId="0" fontId="30" fillId="25" borderId="7" xfId="0" applyNumberFormat="1" applyFont="1" applyFill="1" applyBorder="1" applyAlignment="1" applyProtection="1"/>
    <xf numFmtId="0" fontId="32" fillId="0" borderId="7" xfId="0" applyFont="1" applyFill="1" applyBorder="1" applyAlignment="1" applyProtection="1">
      <alignment horizontal="justify"/>
      <protection locked="0"/>
    </xf>
    <xf numFmtId="0" fontId="23" fillId="0" borderId="0" xfId="0" applyFont="1" applyFill="1" applyBorder="1" applyAlignment="1">
      <alignment horizontal="center"/>
    </xf>
    <xf numFmtId="49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/>
    <xf numFmtId="0" fontId="32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32" fillId="0" borderId="0" xfId="0" applyNumberFormat="1" applyFont="1" applyFill="1" applyAlignment="1" applyProtection="1">
      <alignment horizontal="center" vertical="center" wrapText="1"/>
    </xf>
    <xf numFmtId="0" fontId="21" fillId="25" borderId="9" xfId="0" applyFont="1" applyFill="1" applyBorder="1" applyAlignment="1" applyProtection="1">
      <alignment horizontal="justify"/>
      <protection locked="0"/>
    </xf>
    <xf numFmtId="49" fontId="21" fillId="25" borderId="10" xfId="0" applyNumberFormat="1" applyFont="1" applyFill="1" applyBorder="1" applyAlignment="1">
      <alignment horizontal="left" vertical="center" wrapText="1"/>
    </xf>
    <xf numFmtId="49" fontId="21" fillId="25" borderId="7" xfId="0" applyNumberFormat="1" applyFont="1" applyFill="1" applyBorder="1" applyAlignment="1">
      <alignment horizontal="left" vertical="center" wrapText="1"/>
    </xf>
    <xf numFmtId="0" fontId="21" fillId="25" borderId="7" xfId="0" applyFont="1" applyFill="1" applyBorder="1" applyAlignment="1" applyProtection="1">
      <alignment horizontal="justify"/>
      <protection locked="0"/>
    </xf>
    <xf numFmtId="49" fontId="21" fillId="25" borderId="10" xfId="0" applyNumberFormat="1" applyFont="1" applyFill="1" applyBorder="1" applyAlignment="1" applyProtection="1"/>
    <xf numFmtId="49" fontId="21" fillId="25" borderId="7" xfId="0" applyNumberFormat="1" applyFont="1" applyFill="1" applyBorder="1" applyAlignment="1" applyProtection="1"/>
    <xf numFmtId="0" fontId="23" fillId="24" borderId="0" xfId="0" applyFont="1" applyFill="1"/>
    <xf numFmtId="0" fontId="23" fillId="0" borderId="0" xfId="0" applyFont="1" applyFill="1"/>
    <xf numFmtId="49" fontId="21" fillId="25" borderId="11" xfId="0" applyNumberFormat="1" applyFont="1" applyFill="1" applyBorder="1" applyAlignment="1" applyProtection="1"/>
    <xf numFmtId="49" fontId="21" fillId="25" borderId="9" xfId="0" applyNumberFormat="1" applyFont="1" applyFill="1" applyBorder="1" applyAlignment="1" applyProtection="1"/>
    <xf numFmtId="4" fontId="36" fillId="0" borderId="7" xfId="55" applyNumberFormat="1" applyFont="1" applyFill="1" applyBorder="1" applyAlignment="1" applyProtection="1"/>
    <xf numFmtId="0" fontId="46" fillId="0" borderId="7" xfId="55" applyFont="1" applyFill="1" applyBorder="1" applyAlignment="1" applyProtection="1">
      <alignment horizontal="center" vertical="center"/>
      <protection locked="0"/>
    </xf>
    <xf numFmtId="0" fontId="45" fillId="0" borderId="7" xfId="55" applyFont="1" applyFill="1" applyBorder="1" applyAlignment="1" applyProtection="1">
      <alignment horizontal="left" vertical="top" wrapText="1"/>
      <protection locked="0"/>
    </xf>
    <xf numFmtId="4" fontId="45" fillId="0" borderId="7" xfId="55" applyNumberFormat="1" applyFont="1" applyFill="1" applyBorder="1" applyAlignment="1" applyProtection="1"/>
    <xf numFmtId="4" fontId="24" fillId="0" borderId="7" xfId="55" applyNumberFormat="1" applyFont="1" applyFill="1" applyBorder="1" applyAlignment="1" applyProtection="1"/>
    <xf numFmtId="4" fontId="28" fillId="0" borderId="7" xfId="55" applyNumberFormat="1" applyFont="1" applyFill="1" applyBorder="1" applyAlignment="1" applyProtection="1"/>
    <xf numFmtId="0" fontId="47" fillId="0" borderId="7" xfId="55" applyFont="1" applyFill="1" applyBorder="1" applyAlignment="1" applyProtection="1">
      <alignment horizontal="center" vertical="center"/>
      <protection locked="0"/>
    </xf>
    <xf numFmtId="0" fontId="36" fillId="0" borderId="7" xfId="55" applyFont="1" applyFill="1" applyBorder="1" applyAlignment="1" applyProtection="1">
      <alignment horizontal="left" vertical="top" wrapText="1"/>
      <protection locked="0"/>
    </xf>
    <xf numFmtId="4" fontId="28" fillId="0" borderId="7" xfId="55" applyNumberFormat="1" applyFont="1" applyFill="1" applyBorder="1" applyAlignment="1" applyProtection="1">
      <protection locked="0"/>
    </xf>
    <xf numFmtId="0" fontId="45" fillId="0" borderId="7" xfId="55" applyFont="1" applyFill="1" applyBorder="1" applyAlignment="1" applyProtection="1">
      <alignment horizontal="center" vertical="top" wrapText="1"/>
      <protection locked="0"/>
    </xf>
    <xf numFmtId="0" fontId="36" fillId="0" borderId="7" xfId="55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Alignment="1" applyProtection="1"/>
    <xf numFmtId="0" fontId="35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justify"/>
    </xf>
    <xf numFmtId="0" fontId="0" fillId="0" borderId="0" xfId="0" applyAlignment="1">
      <alignment horizontal="justify"/>
    </xf>
    <xf numFmtId="0" fontId="2" fillId="0" borderId="0" xfId="0" applyFont="1" applyFill="1" applyBorder="1" applyAlignment="1">
      <alignment horizontal="center"/>
    </xf>
    <xf numFmtId="0" fontId="48" fillId="0" borderId="0" xfId="0" applyFont="1" applyFill="1"/>
    <xf numFmtId="0" fontId="21" fillId="27" borderId="0" xfId="0" applyFont="1" applyFill="1"/>
    <xf numFmtId="0" fontId="29" fillId="0" borderId="0" xfId="0" applyNumberFormat="1" applyFont="1" applyFill="1" applyBorder="1" applyAlignment="1" applyProtection="1">
      <alignment horizontal="center"/>
    </xf>
    <xf numFmtId="0" fontId="32" fillId="0" borderId="7" xfId="0" applyFont="1" applyFill="1" applyBorder="1" applyAlignment="1">
      <alignment vertical="center" wrapText="1"/>
    </xf>
    <xf numFmtId="0" fontId="30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/>
    <xf numFmtId="0" fontId="21" fillId="0" borderId="0" xfId="0" applyNumberFormat="1" applyFont="1" applyFill="1" applyAlignment="1" applyProtection="1"/>
    <xf numFmtId="0" fontId="21" fillId="0" borderId="0" xfId="0" applyFont="1"/>
    <xf numFmtId="0" fontId="23" fillId="0" borderId="0" xfId="0" applyNumberFormat="1" applyFont="1" applyFill="1" applyAlignment="1" applyProtection="1">
      <alignment horizontal="left"/>
    </xf>
    <xf numFmtId="4" fontId="45" fillId="0" borderId="7" xfId="55" applyNumberFormat="1" applyFont="1" applyFill="1" applyBorder="1" applyAlignment="1" applyProtection="1">
      <protection locked="0"/>
    </xf>
    <xf numFmtId="0" fontId="43" fillId="0" borderId="0" xfId="0" applyNumberFormat="1" applyFont="1" applyFill="1" applyAlignment="1" applyProtection="1"/>
    <xf numFmtId="49" fontId="43" fillId="0" borderId="0" xfId="0" applyNumberFormat="1" applyFont="1" applyFill="1" applyAlignment="1" applyProtection="1"/>
    <xf numFmtId="0" fontId="48" fillId="0" borderId="0" xfId="0" applyFont="1" applyFill="1" applyAlignment="1">
      <alignment horizontal="right"/>
    </xf>
    <xf numFmtId="0" fontId="23" fillId="26" borderId="0" xfId="0" applyFont="1" applyFill="1"/>
    <xf numFmtId="0" fontId="48" fillId="0" borderId="0" xfId="0" applyFont="1" applyFill="1" applyAlignment="1">
      <alignment horizontal="left"/>
    </xf>
    <xf numFmtId="2" fontId="37" fillId="25" borderId="7" xfId="48" applyNumberFormat="1" applyFont="1" applyFill="1" applyBorder="1" applyAlignment="1">
      <alignment horizontal="right" vertical="center"/>
    </xf>
    <xf numFmtId="2" fontId="21" fillId="25" borderId="7" xfId="0" applyNumberFormat="1" applyFont="1" applyFill="1" applyBorder="1" applyAlignment="1" applyProtection="1">
      <alignment horizontal="right" vertical="center"/>
    </xf>
    <xf numFmtId="2" fontId="21" fillId="25" borderId="9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/>
    <xf numFmtId="0" fontId="49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 applyBorder="1" applyAlignment="1">
      <alignment horizontal="center"/>
    </xf>
    <xf numFmtId="0" fontId="16" fillId="26" borderId="0" xfId="0" applyFont="1" applyFill="1"/>
    <xf numFmtId="0" fontId="16" fillId="25" borderId="0" xfId="0" applyFont="1" applyFill="1"/>
    <xf numFmtId="0" fontId="51" fillId="0" borderId="0" xfId="0" applyNumberFormat="1" applyFont="1" applyFill="1" applyAlignment="1" applyProtection="1">
      <alignment horizontal="center" vertical="center" wrapText="1"/>
    </xf>
    <xf numFmtId="49" fontId="21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>
      <alignment horizontal="justify"/>
    </xf>
    <xf numFmtId="2" fontId="21" fillId="0" borderId="0" xfId="0" applyNumberFormat="1" applyFont="1" applyFill="1" applyBorder="1" applyAlignment="1" applyProtection="1">
      <alignment horizontal="right" vertical="center"/>
    </xf>
    <xf numFmtId="2" fontId="29" fillId="0" borderId="0" xfId="0" applyNumberFormat="1" applyFont="1" applyFill="1" applyAlignment="1" applyProtection="1"/>
    <xf numFmtId="49" fontId="30" fillId="25" borderId="15" xfId="0" applyNumberFormat="1" applyFont="1" applyFill="1" applyBorder="1" applyAlignment="1" applyProtection="1"/>
    <xf numFmtId="49" fontId="30" fillId="25" borderId="12" xfId="0" applyNumberFormat="1" applyFont="1" applyFill="1" applyBorder="1" applyAlignment="1" applyProtection="1"/>
    <xf numFmtId="0" fontId="30" fillId="25" borderId="12" xfId="0" applyNumberFormat="1" applyFont="1" applyFill="1" applyBorder="1" applyAlignment="1" applyProtection="1"/>
    <xf numFmtId="0" fontId="21" fillId="25" borderId="0" xfId="0" applyFont="1" applyFill="1"/>
    <xf numFmtId="0" fontId="21" fillId="25" borderId="0" xfId="0" applyFont="1" applyFill="1" applyAlignment="1">
      <alignment vertical="center"/>
    </xf>
    <xf numFmtId="0" fontId="23" fillId="0" borderId="0" xfId="0" applyNumberFormat="1" applyFont="1" applyFill="1" applyAlignment="1" applyProtection="1">
      <alignment horizontal="center"/>
    </xf>
    <xf numFmtId="0" fontId="36" fillId="0" borderId="0" xfId="0" applyNumberFormat="1" applyFont="1" applyFill="1" applyAlignment="1" applyProtection="1">
      <alignment horizontal="left" vertical="top"/>
    </xf>
    <xf numFmtId="0" fontId="30" fillId="0" borderId="0" xfId="0" applyNumberFormat="1" applyFont="1" applyFill="1" applyAlignment="1" applyProtection="1">
      <alignment horizontal="left" vertical="center" wrapText="1"/>
    </xf>
    <xf numFmtId="49" fontId="21" fillId="0" borderId="16" xfId="0" applyNumberFormat="1" applyFont="1" applyFill="1" applyBorder="1" applyAlignment="1" applyProtection="1">
      <alignment horizontal="center"/>
    </xf>
    <xf numFmtId="49" fontId="21" fillId="0" borderId="13" xfId="0" applyNumberFormat="1" applyFont="1" applyFill="1" applyBorder="1" applyAlignment="1" applyProtection="1">
      <alignment horizontal="center"/>
    </xf>
    <xf numFmtId="0" fontId="48" fillId="0" borderId="7" xfId="0" applyFont="1" applyFill="1" applyBorder="1" applyAlignment="1" applyProtection="1">
      <alignment horizontal="justify"/>
      <protection locked="0"/>
    </xf>
    <xf numFmtId="49" fontId="48" fillId="0" borderId="10" xfId="0" applyNumberFormat="1" applyFont="1" applyFill="1" applyBorder="1" applyAlignment="1" applyProtection="1">
      <alignment horizontal="left"/>
    </xf>
    <xf numFmtId="49" fontId="48" fillId="0" borderId="7" xfId="0" applyNumberFormat="1" applyFont="1" applyFill="1" applyBorder="1" applyAlignment="1" applyProtection="1">
      <alignment horizontal="left"/>
    </xf>
    <xf numFmtId="0" fontId="48" fillId="0" borderId="7" xfId="0" applyFont="1" applyFill="1" applyBorder="1" applyAlignment="1">
      <alignment horizontal="justify" wrapText="1"/>
    </xf>
    <xf numFmtId="49" fontId="48" fillId="0" borderId="20" xfId="0" applyNumberFormat="1" applyFont="1" applyFill="1" applyBorder="1" applyAlignment="1" applyProtection="1"/>
    <xf numFmtId="49" fontId="48" fillId="0" borderId="14" xfId="0" applyNumberFormat="1" applyFont="1" applyFill="1" applyBorder="1" applyAlignment="1" applyProtection="1"/>
    <xf numFmtId="0" fontId="48" fillId="0" borderId="14" xfId="0" applyNumberFormat="1" applyFont="1" applyFill="1" applyBorder="1" applyAlignment="1" applyProtection="1">
      <alignment horizontal="justify"/>
    </xf>
    <xf numFmtId="49" fontId="21" fillId="25" borderId="15" xfId="0" applyNumberFormat="1" applyFont="1" applyFill="1" applyBorder="1" applyAlignment="1">
      <alignment horizontal="left" vertical="center" wrapText="1"/>
    </xf>
    <xf numFmtId="49" fontId="21" fillId="25" borderId="12" xfId="0" applyNumberFormat="1" applyFont="1" applyFill="1" applyBorder="1" applyAlignment="1">
      <alignment horizontal="left" vertical="center" wrapText="1"/>
    </xf>
    <xf numFmtId="2" fontId="37" fillId="25" borderId="12" xfId="48" applyNumberFormat="1" applyFont="1" applyFill="1" applyBorder="1" applyAlignment="1">
      <alignment horizontal="right" vertical="center"/>
    </xf>
    <xf numFmtId="2" fontId="16" fillId="0" borderId="0" xfId="0" applyNumberFormat="1" applyFont="1" applyFill="1"/>
    <xf numFmtId="0" fontId="32" fillId="0" borderId="7" xfId="0" applyFont="1" applyFill="1" applyBorder="1"/>
    <xf numFmtId="0" fontId="32" fillId="0" borderId="7" xfId="0" applyFont="1" applyFill="1" applyBorder="1" applyAlignment="1">
      <alignment wrapText="1"/>
    </xf>
    <xf numFmtId="49" fontId="32" fillId="0" borderId="10" xfId="0" applyNumberFormat="1" applyFont="1" applyFill="1" applyBorder="1" applyAlignment="1">
      <alignment vertical="center" wrapText="1"/>
    </xf>
    <xf numFmtId="49" fontId="32" fillId="0" borderId="7" xfId="0" applyNumberFormat="1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justify"/>
    </xf>
    <xf numFmtId="49" fontId="32" fillId="0" borderId="10" xfId="0" applyNumberFormat="1" applyFont="1" applyFill="1" applyBorder="1" applyAlignment="1" applyProtection="1"/>
    <xf numFmtId="49" fontId="32" fillId="0" borderId="7" xfId="0" applyNumberFormat="1" applyFont="1" applyFill="1" applyBorder="1" applyAlignment="1" applyProtection="1"/>
    <xf numFmtId="0" fontId="32" fillId="0" borderId="0" xfId="0" applyFont="1" applyFill="1" applyBorder="1"/>
    <xf numFmtId="49" fontId="32" fillId="0" borderId="7" xfId="0" applyNumberFormat="1" applyFont="1" applyFill="1" applyBorder="1" applyAlignment="1" applyProtection="1">
      <protection locked="0"/>
    </xf>
    <xf numFmtId="0" fontId="32" fillId="0" borderId="7" xfId="0" applyFont="1" applyFill="1" applyBorder="1" applyAlignment="1">
      <alignment horizontal="justify" vertical="center" wrapText="1"/>
    </xf>
    <xf numFmtId="0" fontId="32" fillId="0" borderId="14" xfId="0" applyFont="1" applyFill="1" applyBorder="1"/>
    <xf numFmtId="0" fontId="32" fillId="0" borderId="14" xfId="0" applyFont="1" applyFill="1" applyBorder="1" applyAlignment="1">
      <alignment horizontal="justify" wrapText="1"/>
    </xf>
    <xf numFmtId="0" fontId="30" fillId="25" borderId="9" xfId="0" applyFont="1" applyFill="1" applyBorder="1" applyAlignment="1">
      <alignment horizontal="center" vertical="center" wrapText="1"/>
    </xf>
    <xf numFmtId="0" fontId="30" fillId="25" borderId="7" xfId="0" applyFont="1" applyFill="1" applyBorder="1" applyAlignment="1">
      <alignment horizontal="center" vertical="center" wrapText="1"/>
    </xf>
    <xf numFmtId="0" fontId="30" fillId="25" borderId="12" xfId="0" applyFont="1" applyFill="1" applyBorder="1" applyAlignment="1">
      <alignment vertical="center" wrapText="1"/>
    </xf>
    <xf numFmtId="0" fontId="30" fillId="25" borderId="7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left"/>
    </xf>
    <xf numFmtId="0" fontId="32" fillId="0" borderId="14" xfId="0" applyFont="1" applyFill="1" applyBorder="1" applyAlignment="1">
      <alignment horizontal="justify"/>
    </xf>
    <xf numFmtId="0" fontId="32" fillId="0" borderId="7" xfId="0" applyNumberFormat="1" applyFont="1" applyFill="1" applyBorder="1" applyAlignment="1" applyProtection="1">
      <alignment horizontal="justify"/>
    </xf>
    <xf numFmtId="49" fontId="32" fillId="0" borderId="10" xfId="0" applyNumberFormat="1" applyFont="1" applyFill="1" applyBorder="1" applyAlignment="1" applyProtection="1">
      <alignment vertical="center" wrapText="1"/>
    </xf>
    <xf numFmtId="49" fontId="32" fillId="0" borderId="7" xfId="0" applyNumberFormat="1" applyFont="1" applyFill="1" applyBorder="1" applyAlignment="1" applyProtection="1">
      <alignment vertical="center" wrapText="1"/>
    </xf>
    <xf numFmtId="49" fontId="32" fillId="0" borderId="20" xfId="0" applyNumberFormat="1" applyFont="1" applyFill="1" applyBorder="1" applyAlignment="1">
      <alignment vertical="center" wrapText="1"/>
    </xf>
    <xf numFmtId="49" fontId="32" fillId="0" borderId="14" xfId="0" applyNumberFormat="1" applyFont="1" applyFill="1" applyBorder="1" applyAlignment="1">
      <alignment vertical="center" wrapText="1"/>
    </xf>
    <xf numFmtId="0" fontId="32" fillId="0" borderId="20" xfId="0" applyFont="1" applyFill="1" applyBorder="1" applyAlignment="1"/>
    <xf numFmtId="49" fontId="32" fillId="0" borderId="14" xfId="0" applyNumberFormat="1" applyFont="1" applyFill="1" applyBorder="1" applyAlignment="1"/>
    <xf numFmtId="0" fontId="32" fillId="25" borderId="9" xfId="0" applyFont="1" applyFill="1" applyBorder="1" applyAlignment="1" applyProtection="1">
      <alignment horizontal="justify"/>
      <protection locked="0"/>
    </xf>
    <xf numFmtId="0" fontId="32" fillId="25" borderId="7" xfId="0" applyFont="1" applyFill="1" applyBorder="1" applyAlignment="1" applyProtection="1">
      <alignment horizontal="justify"/>
      <protection locked="0"/>
    </xf>
    <xf numFmtId="0" fontId="21" fillId="0" borderId="0" xfId="0" applyFont="1" applyFill="1" applyBorder="1"/>
    <xf numFmtId="0" fontId="0" fillId="0" borderId="0" xfId="0" applyAlignment="1">
      <alignment horizontal="center"/>
    </xf>
    <xf numFmtId="0" fontId="32" fillId="0" borderId="0" xfId="0" applyNumberFormat="1" applyFont="1" applyFill="1" applyAlignment="1" applyProtection="1">
      <alignment horizontal="justify" vertical="center" wrapText="1"/>
    </xf>
    <xf numFmtId="0" fontId="21" fillId="0" borderId="0" xfId="0" applyNumberFormat="1" applyFont="1" applyFill="1" applyBorder="1" applyAlignment="1" applyProtection="1">
      <alignment horizontal="right" vertical="center"/>
    </xf>
    <xf numFmtId="49" fontId="2" fillId="0" borderId="10" xfId="0" applyNumberFormat="1" applyFont="1" applyFill="1" applyBorder="1" applyAlignment="1" applyProtection="1"/>
    <xf numFmtId="49" fontId="2" fillId="0" borderId="7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horizontal="left" vertical="center" wrapText="1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2" fillId="0" borderId="7" xfId="0" applyFont="1" applyBorder="1"/>
    <xf numFmtId="0" fontId="0" fillId="0" borderId="0" xfId="0" applyFill="1" applyAlignment="1">
      <alignment horizontal="justify"/>
    </xf>
    <xf numFmtId="0" fontId="24" fillId="0" borderId="7" xfId="55" applyFont="1" applyFill="1" applyBorder="1" applyAlignment="1" applyProtection="1">
      <alignment horizontal="center" vertical="center"/>
      <protection locked="0"/>
    </xf>
    <xf numFmtId="0" fontId="24" fillId="0" borderId="7" xfId="55" applyFont="1" applyFill="1" applyBorder="1" applyAlignment="1" applyProtection="1">
      <alignment horizontal="left" vertical="top" wrapText="1"/>
      <protection locked="0"/>
    </xf>
    <xf numFmtId="0" fontId="28" fillId="0" borderId="7" xfId="55" applyFont="1" applyFill="1" applyBorder="1" applyAlignment="1" applyProtection="1">
      <alignment horizontal="center" vertical="center"/>
      <protection locked="0"/>
    </xf>
    <xf numFmtId="0" fontId="28" fillId="0" borderId="7" xfId="55" applyFont="1" applyFill="1" applyBorder="1" applyAlignment="1" applyProtection="1">
      <alignment horizontal="left" vertical="top" wrapText="1"/>
      <protection locked="0"/>
    </xf>
    <xf numFmtId="0" fontId="54" fillId="0" borderId="0" xfId="0" applyFont="1"/>
    <xf numFmtId="0" fontId="55" fillId="0" borderId="0" xfId="0" applyNumberFormat="1" applyFont="1" applyFill="1" applyAlignment="1" applyProtection="1"/>
    <xf numFmtId="0" fontId="52" fillId="0" borderId="0" xfId="0" applyFont="1" applyAlignment="1">
      <alignment horizontal="center"/>
    </xf>
    <xf numFmtId="0" fontId="53" fillId="0" borderId="0" xfId="0" applyNumberFormat="1" applyFont="1" applyFill="1" applyAlignment="1" applyProtection="1">
      <alignment horizontal="justify" vertical="center" wrapText="1"/>
    </xf>
    <xf numFmtId="0" fontId="4" fillId="0" borderId="0" xfId="0" applyNumberFormat="1" applyFont="1" applyFill="1" applyAlignment="1" applyProtection="1"/>
    <xf numFmtId="0" fontId="31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7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horizontal="left" vertical="center"/>
    </xf>
    <xf numFmtId="0" fontId="30" fillId="0" borderId="13" xfId="0" applyNumberFormat="1" applyFont="1" applyFill="1" applyBorder="1" applyAlignment="1" applyProtection="1"/>
    <xf numFmtId="0" fontId="30" fillId="0" borderId="13" xfId="0" applyFont="1" applyFill="1" applyBorder="1" applyAlignment="1">
      <alignment horizontal="center" vertical="center" wrapText="1"/>
    </xf>
    <xf numFmtId="49" fontId="30" fillId="0" borderId="16" xfId="0" applyNumberFormat="1" applyFont="1" applyFill="1" applyBorder="1" applyAlignment="1" applyProtection="1">
      <alignment horizontal="center"/>
    </xf>
    <xf numFmtId="49" fontId="30" fillId="0" borderId="13" xfId="0" applyNumberFormat="1" applyFont="1" applyFill="1" applyBorder="1" applyAlignment="1" applyProtection="1">
      <alignment horizontal="center"/>
    </xf>
    <xf numFmtId="0" fontId="32" fillId="29" borderId="7" xfId="0" applyFont="1" applyFill="1" applyBorder="1" applyAlignment="1">
      <alignment vertical="center" wrapText="1"/>
    </xf>
    <xf numFmtId="0" fontId="58" fillId="29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wrapText="1"/>
    </xf>
    <xf numFmtId="49" fontId="2" fillId="0" borderId="10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>
      <alignment horizontal="justify"/>
    </xf>
    <xf numFmtId="49" fontId="2" fillId="0" borderId="7" xfId="0" applyNumberFormat="1" applyFont="1" applyFill="1" applyBorder="1" applyAlignment="1" applyProtection="1"/>
    <xf numFmtId="49" fontId="30" fillId="25" borderId="11" xfId="0" applyNumberFormat="1" applyFont="1" applyFill="1" applyBorder="1" applyAlignment="1" applyProtection="1"/>
    <xf numFmtId="49" fontId="30" fillId="25" borderId="9" xfId="0" applyNumberFormat="1" applyFont="1" applyFill="1" applyBorder="1" applyAlignment="1" applyProtection="1"/>
    <xf numFmtId="0" fontId="30" fillId="25" borderId="9" xfId="0" applyFont="1" applyFill="1" applyBorder="1" applyAlignment="1">
      <alignment vertical="center" wrapText="1"/>
    </xf>
    <xf numFmtId="0" fontId="32" fillId="0" borderId="14" xfId="0" applyFont="1" applyBorder="1"/>
    <xf numFmtId="0" fontId="32" fillId="0" borderId="7" xfId="0" applyFont="1" applyFill="1" applyBorder="1" applyAlignment="1">
      <alignment horizontal="justify" vertical="top" wrapText="1"/>
    </xf>
    <xf numFmtId="0" fontId="32" fillId="0" borderId="7" xfId="0" applyFont="1" applyFill="1" applyBorder="1" applyAlignment="1">
      <alignment horizontal="left" vertical="top" wrapText="1"/>
    </xf>
    <xf numFmtId="0" fontId="32" fillId="0" borderId="14" xfId="0" applyFont="1" applyFill="1" applyBorder="1" applyAlignment="1">
      <alignment vertical="center" wrapText="1"/>
    </xf>
    <xf numFmtId="0" fontId="32" fillId="0" borderId="14" xfId="0" applyFont="1" applyFill="1" applyBorder="1" applyAlignment="1">
      <alignment horizontal="justify" vertical="top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 applyProtection="1">
      <alignment vertical="center" wrapText="1"/>
    </xf>
    <xf numFmtId="49" fontId="2" fillId="0" borderId="7" xfId="0" applyNumberFormat="1" applyFont="1" applyFill="1" applyBorder="1" applyAlignment="1" applyProtection="1">
      <alignment vertical="center" wrapText="1"/>
    </xf>
    <xf numFmtId="0" fontId="2" fillId="0" borderId="7" xfId="0" applyFont="1" applyFill="1" applyBorder="1" applyAlignment="1">
      <alignment horizontal="left"/>
    </xf>
    <xf numFmtId="49" fontId="2" fillId="0" borderId="20" xfId="0" applyNumberFormat="1" applyFont="1" applyFill="1" applyBorder="1" applyAlignment="1" applyProtection="1">
      <alignment vertical="center" wrapText="1"/>
    </xf>
    <xf numFmtId="49" fontId="2" fillId="0" borderId="14" xfId="0" applyNumberFormat="1" applyFont="1" applyFill="1" applyBorder="1" applyAlignment="1" applyProtection="1">
      <alignment vertical="center" wrapText="1"/>
    </xf>
    <xf numFmtId="49" fontId="2" fillId="0" borderId="18" xfId="0" applyNumberFormat="1" applyFont="1" applyFill="1" applyBorder="1" applyAlignment="1" applyProtection="1">
      <alignment horizontal="left"/>
    </xf>
    <xf numFmtId="49" fontId="2" fillId="0" borderId="20" xfId="0" applyNumberFormat="1" applyFont="1" applyFill="1" applyBorder="1" applyAlignment="1" applyProtection="1">
      <alignment horizontal="left"/>
    </xf>
    <xf numFmtId="49" fontId="2" fillId="0" borderId="14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protection locked="0"/>
    </xf>
    <xf numFmtId="49" fontId="2" fillId="0" borderId="12" xfId="0" applyNumberFormat="1" applyFont="1" applyFill="1" applyBorder="1" applyAlignment="1" applyProtection="1"/>
    <xf numFmtId="49" fontId="2" fillId="0" borderId="7" xfId="0" applyNumberFormat="1" applyFont="1" applyFill="1" applyBorder="1" applyAlignment="1" applyProtection="1">
      <alignment horizontal="left"/>
      <protection locked="0"/>
    </xf>
    <xf numFmtId="49" fontId="2" fillId="0" borderId="18" xfId="0" applyNumberFormat="1" applyFont="1" applyFill="1" applyBorder="1" applyAlignment="1" applyProtection="1">
      <alignment horizontal="left"/>
      <protection locked="0"/>
    </xf>
    <xf numFmtId="49" fontId="2" fillId="0" borderId="18" xfId="0" applyNumberFormat="1" applyFont="1" applyFill="1" applyBorder="1" applyAlignment="1" applyProtection="1"/>
    <xf numFmtId="49" fontId="2" fillId="0" borderId="14" xfId="0" applyNumberFormat="1" applyFont="1" applyFill="1" applyBorder="1" applyAlignment="1" applyProtection="1"/>
    <xf numFmtId="49" fontId="2" fillId="0" borderId="22" xfId="0" applyNumberFormat="1" applyFont="1" applyFill="1" applyBorder="1" applyAlignment="1" applyProtection="1">
      <alignment horizontal="left"/>
    </xf>
    <xf numFmtId="49" fontId="2" fillId="0" borderId="19" xfId="0" applyNumberFormat="1" applyFont="1" applyFill="1" applyBorder="1" applyAlignment="1" applyProtection="1">
      <alignment horizontal="left"/>
    </xf>
    <xf numFmtId="49" fontId="2" fillId="0" borderId="19" xfId="0" applyNumberFormat="1" applyFont="1" applyFill="1" applyBorder="1" applyAlignment="1" applyProtection="1"/>
    <xf numFmtId="0" fontId="2" fillId="0" borderId="10" xfId="0" applyFont="1" applyFill="1" applyBorder="1" applyAlignment="1">
      <alignment horizontal="left"/>
    </xf>
    <xf numFmtId="49" fontId="2" fillId="0" borderId="7" xfId="0" applyNumberFormat="1" applyFont="1" applyFill="1" applyBorder="1" applyAlignment="1"/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0" fontId="32" fillId="0" borderId="7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justify" vertical="top" wrapText="1"/>
    </xf>
    <xf numFmtId="2" fontId="32" fillId="0" borderId="0" xfId="0" applyNumberFormat="1" applyFont="1" applyFill="1"/>
    <xf numFmtId="0" fontId="32" fillId="0" borderId="0" xfId="0" applyFont="1" applyFill="1"/>
    <xf numFmtId="0" fontId="32" fillId="26" borderId="0" xfId="0" applyFont="1" applyFill="1"/>
    <xf numFmtId="2" fontId="30" fillId="0" borderId="0" xfId="0" applyNumberFormat="1" applyFont="1" applyFill="1"/>
    <xf numFmtId="0" fontId="30" fillId="0" borderId="0" xfId="0" applyFont="1" applyFill="1"/>
    <xf numFmtId="4" fontId="21" fillId="25" borderId="7" xfId="0" applyNumberFormat="1" applyFont="1" applyFill="1" applyBorder="1" applyAlignment="1" applyProtection="1">
      <alignment horizontal="right" vertical="center"/>
    </xf>
    <xf numFmtId="4" fontId="38" fillId="24" borderId="7" xfId="0" applyNumberFormat="1" applyFont="1" applyFill="1" applyBorder="1" applyAlignment="1">
      <alignment wrapText="1"/>
    </xf>
    <xf numFmtId="4" fontId="38" fillId="0" borderId="7" xfId="48" applyNumberFormat="1" applyFont="1" applyFill="1" applyBorder="1" applyAlignment="1">
      <alignment horizontal="right" vertical="center"/>
    </xf>
    <xf numFmtId="4" fontId="37" fillId="0" borderId="26" xfId="48" applyNumberFormat="1" applyFont="1" applyFill="1" applyBorder="1" applyAlignment="1">
      <alignment horizontal="right" vertical="center"/>
    </xf>
    <xf numFmtId="4" fontId="37" fillId="25" borderId="12" xfId="48" applyNumberFormat="1" applyFont="1" applyFill="1" applyBorder="1" applyAlignment="1">
      <alignment horizontal="right" vertical="center"/>
    </xf>
    <xf numFmtId="4" fontId="37" fillId="25" borderId="7" xfId="48" applyNumberFormat="1" applyFont="1" applyFill="1" applyBorder="1" applyAlignment="1">
      <alignment horizontal="right" vertical="center"/>
    </xf>
    <xf numFmtId="4" fontId="21" fillId="25" borderId="9" xfId="0" applyNumberFormat="1" applyFont="1" applyFill="1" applyBorder="1" applyAlignment="1" applyProtection="1">
      <alignment horizontal="right" vertical="center"/>
    </xf>
    <xf numFmtId="4" fontId="21" fillId="0" borderId="13" xfId="0" applyNumberFormat="1" applyFont="1" applyFill="1" applyBorder="1" applyAlignment="1" applyProtection="1">
      <alignment horizontal="right" vertical="center"/>
    </xf>
    <xf numFmtId="4" fontId="30" fillId="25" borderId="9" xfId="0" applyNumberFormat="1" applyFont="1" applyFill="1" applyBorder="1" applyAlignment="1">
      <alignment horizontal="right" vertical="center" wrapText="1"/>
    </xf>
    <xf numFmtId="4" fontId="30" fillId="25" borderId="24" xfId="0" applyNumberFormat="1" applyFont="1" applyFill="1" applyBorder="1" applyAlignment="1">
      <alignment horizontal="right" vertical="center" wrapText="1"/>
    </xf>
    <xf numFmtId="4" fontId="30" fillId="25" borderId="7" xfId="0" applyNumberFormat="1" applyFont="1" applyFill="1" applyBorder="1" applyAlignment="1">
      <alignment horizontal="right" vertical="center" wrapText="1"/>
    </xf>
    <xf numFmtId="4" fontId="32" fillId="0" borderId="7" xfId="0" applyNumberFormat="1" applyFont="1" applyFill="1" applyBorder="1" applyAlignment="1" applyProtection="1">
      <alignment horizontal="right"/>
      <protection locked="0"/>
    </xf>
    <xf numFmtId="4" fontId="32" fillId="0" borderId="7" xfId="0" applyNumberFormat="1" applyFont="1" applyFill="1" applyBorder="1" applyAlignment="1" applyProtection="1">
      <alignment horizontal="right" vertical="center" wrapText="1"/>
    </xf>
    <xf numFmtId="4" fontId="32" fillId="24" borderId="26" xfId="0" applyNumberFormat="1" applyFont="1" applyFill="1" applyBorder="1" applyAlignment="1" applyProtection="1">
      <alignment horizontal="right" vertical="center" wrapText="1"/>
    </xf>
    <xf numFmtId="4" fontId="59" fillId="24" borderId="7" xfId="0" applyNumberFormat="1" applyFont="1" applyFill="1" applyBorder="1" applyAlignment="1">
      <alignment horizontal="right" wrapText="1"/>
    </xf>
    <xf numFmtId="4" fontId="59" fillId="24" borderId="26" xfId="0" applyNumberFormat="1" applyFont="1" applyFill="1" applyBorder="1" applyAlignment="1">
      <alignment horizontal="right" wrapText="1"/>
    </xf>
    <xf numFmtId="4" fontId="32" fillId="0" borderId="7" xfId="0" applyNumberFormat="1" applyFont="1" applyFill="1" applyBorder="1" applyAlignment="1" applyProtection="1">
      <alignment horizontal="right" vertical="center" wrapText="1"/>
    </xf>
    <xf numFmtId="4" fontId="59" fillId="0" borderId="7" xfId="0" applyNumberFormat="1" applyFont="1" applyFill="1" applyBorder="1" applyAlignment="1">
      <alignment horizontal="right" wrapText="1"/>
    </xf>
    <xf numFmtId="4" fontId="32" fillId="0" borderId="14" xfId="0" applyNumberFormat="1" applyFont="1" applyFill="1" applyBorder="1" applyAlignment="1" applyProtection="1">
      <alignment horizontal="right"/>
      <protection locked="0"/>
    </xf>
    <xf numFmtId="4" fontId="32" fillId="0" borderId="14" xfId="0" applyNumberFormat="1" applyFont="1" applyFill="1" applyBorder="1" applyAlignment="1" applyProtection="1">
      <alignment horizontal="right" vertical="center" wrapText="1"/>
    </xf>
    <xf numFmtId="4" fontId="32" fillId="0" borderId="14" xfId="0" applyNumberFormat="1" applyFont="1" applyFill="1" applyBorder="1" applyAlignment="1">
      <alignment horizontal="right" vertical="center" wrapText="1"/>
    </xf>
    <xf numFmtId="4" fontId="32" fillId="0" borderId="28" xfId="0" applyNumberFormat="1" applyFont="1" applyFill="1" applyBorder="1" applyAlignment="1">
      <alignment horizontal="right" vertical="center" wrapText="1"/>
    </xf>
    <xf numFmtId="4" fontId="30" fillId="25" borderId="12" xfId="0" applyNumberFormat="1" applyFont="1" applyFill="1" applyBorder="1" applyAlignment="1" applyProtection="1">
      <alignment horizontal="right"/>
      <protection locked="0"/>
    </xf>
    <xf numFmtId="4" fontId="30" fillId="25" borderId="29" xfId="0" applyNumberFormat="1" applyFont="1" applyFill="1" applyBorder="1" applyAlignment="1" applyProtection="1">
      <alignment horizontal="right"/>
      <protection locked="0"/>
    </xf>
    <xf numFmtId="4" fontId="30" fillId="25" borderId="7" xfId="0" applyNumberFormat="1" applyFont="1" applyFill="1" applyBorder="1" applyAlignment="1" applyProtection="1">
      <alignment horizontal="right"/>
      <protection locked="0"/>
    </xf>
    <xf numFmtId="4" fontId="30" fillId="25" borderId="26" xfId="0" applyNumberFormat="1" applyFont="1" applyFill="1" applyBorder="1" applyAlignment="1" applyProtection="1">
      <alignment horizontal="right"/>
      <protection locked="0"/>
    </xf>
    <xf numFmtId="4" fontId="30" fillId="0" borderId="7" xfId="0" applyNumberFormat="1" applyFont="1" applyFill="1" applyBorder="1" applyAlignment="1" applyProtection="1">
      <alignment horizontal="right"/>
      <protection locked="0"/>
    </xf>
    <xf numFmtId="4" fontId="32" fillId="0" borderId="7" xfId="0" applyNumberFormat="1" applyFont="1" applyFill="1" applyBorder="1" applyAlignment="1">
      <alignment horizontal="right" vertical="center" wrapText="1"/>
    </xf>
    <xf numFmtId="4" fontId="32" fillId="0" borderId="26" xfId="0" applyNumberFormat="1" applyFont="1" applyFill="1" applyBorder="1" applyAlignment="1">
      <alignment horizontal="right" vertical="center" wrapText="1"/>
    </xf>
    <xf numFmtId="4" fontId="32" fillId="0" borderId="26" xfId="0" applyNumberFormat="1" applyFont="1" applyFill="1" applyBorder="1" applyAlignment="1" applyProtection="1">
      <alignment horizontal="right" vertical="center"/>
    </xf>
    <xf numFmtId="4" fontId="32" fillId="0" borderId="30" xfId="0" applyNumberFormat="1" applyFont="1" applyFill="1" applyBorder="1" applyAlignment="1">
      <alignment horizontal="right" vertical="center" wrapText="1"/>
    </xf>
    <xf numFmtId="4" fontId="32" fillId="0" borderId="19" xfId="0" applyNumberFormat="1" applyFont="1" applyFill="1" applyBorder="1" applyAlignment="1" applyProtection="1">
      <alignment horizontal="right"/>
      <protection locked="0"/>
    </xf>
    <xf numFmtId="4" fontId="32" fillId="0" borderId="19" xfId="0" applyNumberFormat="1" applyFont="1" applyFill="1" applyBorder="1" applyAlignment="1" applyProtection="1">
      <alignment horizontal="right" vertical="center" wrapText="1"/>
    </xf>
    <xf numFmtId="4" fontId="32" fillId="0" borderId="19" xfId="0" applyNumberFormat="1" applyFont="1" applyFill="1" applyBorder="1" applyAlignment="1">
      <alignment horizontal="right" vertical="center" wrapText="1"/>
    </xf>
    <xf numFmtId="4" fontId="30" fillId="25" borderId="9" xfId="0" applyNumberFormat="1" applyFont="1" applyFill="1" applyBorder="1" applyAlignment="1" applyProtection="1">
      <alignment horizontal="right"/>
      <protection locked="0"/>
    </xf>
    <xf numFmtId="4" fontId="30" fillId="25" borderId="9" xfId="0" applyNumberFormat="1" applyFont="1" applyFill="1" applyBorder="1" applyAlignment="1" applyProtection="1">
      <alignment horizontal="right" vertical="center" wrapText="1"/>
    </xf>
    <xf numFmtId="4" fontId="30" fillId="25" borderId="24" xfId="0" applyNumberFormat="1" applyFont="1" applyFill="1" applyBorder="1" applyAlignment="1" applyProtection="1">
      <alignment horizontal="right" vertical="center" wrapText="1"/>
    </xf>
    <xf numFmtId="4" fontId="30" fillId="25" borderId="7" xfId="0" applyNumberFormat="1" applyFont="1" applyFill="1" applyBorder="1" applyAlignment="1" applyProtection="1">
      <alignment horizontal="right" vertical="center" wrapText="1"/>
    </xf>
    <xf numFmtId="4" fontId="30" fillId="25" borderId="26" xfId="0" applyNumberFormat="1" applyFont="1" applyFill="1" applyBorder="1" applyAlignment="1" applyProtection="1">
      <alignment horizontal="right" vertical="center" wrapText="1"/>
    </xf>
    <xf numFmtId="4" fontId="32" fillId="0" borderId="7" xfId="0" applyNumberFormat="1" applyFont="1" applyFill="1" applyBorder="1" applyAlignment="1" applyProtection="1">
      <alignment horizontal="right"/>
      <protection locked="0"/>
    </xf>
    <xf numFmtId="4" fontId="32" fillId="0" borderId="26" xfId="0" applyNumberFormat="1" applyFont="1" applyFill="1" applyBorder="1" applyAlignment="1" applyProtection="1">
      <alignment horizontal="right" vertical="center" wrapText="1"/>
    </xf>
    <xf numFmtId="4" fontId="30" fillId="25" borderId="24" xfId="0" applyNumberFormat="1" applyFont="1" applyFill="1" applyBorder="1" applyAlignment="1" applyProtection="1">
      <alignment horizontal="right"/>
      <protection locked="0"/>
    </xf>
    <xf numFmtId="4" fontId="32" fillId="0" borderId="7" xfId="0" applyNumberFormat="1" applyFont="1" applyFill="1" applyBorder="1" applyAlignment="1" applyProtection="1">
      <alignment horizontal="right" vertical="center"/>
    </xf>
    <xf numFmtId="4" fontId="32" fillId="0" borderId="28" xfId="0" applyNumberFormat="1" applyFont="1" applyFill="1" applyBorder="1" applyAlignment="1" applyProtection="1">
      <alignment horizontal="right" vertical="center" wrapText="1"/>
    </xf>
    <xf numFmtId="4" fontId="32" fillId="0" borderId="26" xfId="0" applyNumberFormat="1" applyFont="1" applyFill="1" applyBorder="1" applyAlignment="1" applyProtection="1">
      <alignment horizontal="right"/>
      <protection locked="0"/>
    </xf>
    <xf numFmtId="4" fontId="32" fillId="25" borderId="9" xfId="0" applyNumberFormat="1" applyFont="1" applyFill="1" applyBorder="1" applyAlignment="1" applyProtection="1">
      <alignment horizontal="right"/>
      <protection locked="0"/>
    </xf>
    <xf numFmtId="4" fontId="32" fillId="25" borderId="24" xfId="0" applyNumberFormat="1" applyFont="1" applyFill="1" applyBorder="1" applyAlignment="1" applyProtection="1">
      <alignment horizontal="right"/>
      <protection locked="0"/>
    </xf>
    <xf numFmtId="4" fontId="32" fillId="25" borderId="7" xfId="0" applyNumberFormat="1" applyFont="1" applyFill="1" applyBorder="1" applyAlignment="1" applyProtection="1">
      <alignment horizontal="right"/>
      <protection locked="0"/>
    </xf>
    <xf numFmtId="4" fontId="32" fillId="25" borderId="26" xfId="0" applyNumberFormat="1" applyFont="1" applyFill="1" applyBorder="1" applyAlignment="1" applyProtection="1">
      <alignment horizontal="right"/>
      <protection locked="0"/>
    </xf>
    <xf numFmtId="4" fontId="30" fillId="0" borderId="13" xfId="0" applyNumberFormat="1" applyFont="1" applyFill="1" applyBorder="1" applyAlignment="1" applyProtection="1">
      <alignment horizontal="right" vertical="center" wrapText="1"/>
    </xf>
    <xf numFmtId="4" fontId="30" fillId="0" borderId="23" xfId="0" applyNumberFormat="1" applyFont="1" applyFill="1" applyBorder="1" applyAlignment="1" applyProtection="1">
      <alignment horizontal="right" vertical="center" wrapText="1"/>
    </xf>
    <xf numFmtId="4" fontId="38" fillId="0" borderId="12" xfId="48" applyNumberFormat="1" applyFont="1" applyFill="1" applyBorder="1" applyAlignment="1">
      <alignment horizontal="right" vertical="center"/>
    </xf>
    <xf numFmtId="49" fontId="2" fillId="30" borderId="7" xfId="0" applyNumberFormat="1" applyFont="1" applyFill="1" applyBorder="1" applyAlignment="1">
      <alignment horizontal="left" vertical="center" wrapText="1"/>
    </xf>
    <xf numFmtId="49" fontId="60" fillId="30" borderId="7" xfId="0" applyNumberFormat="1" applyFont="1" applyFill="1" applyBorder="1" applyAlignment="1">
      <alignment horizontal="left" vertical="center" wrapText="1"/>
    </xf>
    <xf numFmtId="0" fontId="60" fillId="30" borderId="7" xfId="0" applyFont="1" applyFill="1" applyBorder="1" applyAlignment="1">
      <alignment horizontal="left" vertical="center" wrapText="1"/>
    </xf>
    <xf numFmtId="49" fontId="21" fillId="25" borderId="15" xfId="0" applyNumberFormat="1" applyFont="1" applyFill="1" applyBorder="1" applyAlignment="1" applyProtection="1"/>
    <xf numFmtId="49" fontId="21" fillId="25" borderId="12" xfId="0" applyNumberFormat="1" applyFont="1" applyFill="1" applyBorder="1" applyAlignment="1" applyProtection="1"/>
    <xf numFmtId="2" fontId="2" fillId="30" borderId="7" xfId="0" applyNumberFormat="1" applyFont="1" applyFill="1" applyBorder="1" applyAlignment="1">
      <alignment wrapText="1"/>
    </xf>
    <xf numFmtId="49" fontId="2" fillId="30" borderId="7" xfId="0" applyNumberFormat="1" applyFont="1" applyFill="1" applyBorder="1" applyAlignment="1"/>
    <xf numFmtId="0" fontId="2" fillId="30" borderId="7" xfId="0" applyFont="1" applyFill="1" applyBorder="1" applyAlignment="1"/>
    <xf numFmtId="49" fontId="2" fillId="30" borderId="7" xfId="0" applyNumberFormat="1" applyFont="1" applyFill="1" applyBorder="1" applyAlignment="1">
      <alignment vertical="center" wrapText="1"/>
    </xf>
    <xf numFmtId="0" fontId="4" fillId="0" borderId="0" xfId="0" applyFont="1" applyFill="1"/>
    <xf numFmtId="4" fontId="24" fillId="0" borderId="7" xfId="54" applyNumberFormat="1" applyFont="1" applyBorder="1"/>
    <xf numFmtId="164" fontId="32" fillId="30" borderId="7" xfId="0" applyNumberFormat="1" applyFont="1" applyFill="1" applyBorder="1" applyAlignment="1">
      <alignment horizontal="justify" wrapText="1"/>
    </xf>
    <xf numFmtId="0" fontId="32" fillId="30" borderId="7" xfId="0" applyFont="1" applyFill="1" applyBorder="1" applyAlignment="1">
      <alignment vertical="center" wrapText="1"/>
    </xf>
    <xf numFmtId="49" fontId="2" fillId="0" borderId="22" xfId="0" applyNumberFormat="1" applyFont="1" applyFill="1" applyBorder="1" applyAlignment="1" applyProtection="1"/>
    <xf numFmtId="4" fontId="38" fillId="0" borderId="19" xfId="48" applyNumberFormat="1" applyFont="1" applyFill="1" applyBorder="1" applyAlignment="1">
      <alignment horizontal="right" vertical="center"/>
    </xf>
    <xf numFmtId="4" fontId="37" fillId="0" borderId="30" xfId="48" applyNumberFormat="1" applyFont="1" applyFill="1" applyBorder="1" applyAlignment="1">
      <alignment horizontal="right" vertical="center"/>
    </xf>
    <xf numFmtId="4" fontId="37" fillId="0" borderId="23" xfId="48" applyNumberFormat="1" applyFont="1" applyFill="1" applyBorder="1" applyAlignment="1">
      <alignment horizontal="right" vertical="center"/>
    </xf>
    <xf numFmtId="49" fontId="48" fillId="30" borderId="10" xfId="0" applyNumberFormat="1" applyFont="1" applyFill="1" applyBorder="1" applyAlignment="1" applyProtection="1">
      <alignment horizontal="left"/>
    </xf>
    <xf numFmtId="49" fontId="48" fillId="30" borderId="7" xfId="0" applyNumberFormat="1" applyFont="1" applyFill="1" applyBorder="1" applyAlignment="1" applyProtection="1">
      <alignment horizontal="left"/>
    </xf>
    <xf numFmtId="49" fontId="48" fillId="30" borderId="18" xfId="0" applyNumberFormat="1" applyFont="1" applyFill="1" applyBorder="1" applyAlignment="1" applyProtection="1">
      <alignment horizontal="left"/>
    </xf>
    <xf numFmtId="0" fontId="48" fillId="30" borderId="7" xfId="0" applyFont="1" applyFill="1" applyBorder="1"/>
    <xf numFmtId="0" fontId="32" fillId="30" borderId="7" xfId="0" applyFont="1" applyFill="1" applyBorder="1" applyAlignment="1" applyProtection="1">
      <alignment horizontal="justify"/>
      <protection locked="0"/>
    </xf>
    <xf numFmtId="0" fontId="32" fillId="30" borderId="7" xfId="0" applyFont="1" applyFill="1" applyBorder="1" applyAlignment="1">
      <alignment horizontal="left" vertical="top" wrapText="1"/>
    </xf>
    <xf numFmtId="4" fontId="32" fillId="30" borderId="7" xfId="0" applyNumberFormat="1" applyFont="1" applyFill="1" applyBorder="1" applyAlignment="1" applyProtection="1">
      <alignment horizontal="right"/>
      <protection locked="0"/>
    </xf>
    <xf numFmtId="4" fontId="32" fillId="30" borderId="7" xfId="0" applyNumberFormat="1" applyFont="1" applyFill="1" applyBorder="1" applyAlignment="1" applyProtection="1">
      <alignment horizontal="right" vertical="center" wrapText="1"/>
    </xf>
    <xf numFmtId="4" fontId="32" fillId="30" borderId="7" xfId="0" applyNumberFormat="1" applyFont="1" applyFill="1" applyBorder="1" applyAlignment="1">
      <alignment horizontal="right" vertical="center" wrapText="1"/>
    </xf>
    <xf numFmtId="4" fontId="32" fillId="30" borderId="30" xfId="0" applyNumberFormat="1" applyFont="1" applyFill="1" applyBorder="1" applyAlignment="1">
      <alignment horizontal="right" vertical="center" wrapText="1"/>
    </xf>
    <xf numFmtId="2" fontId="16" fillId="30" borderId="0" xfId="0" applyNumberFormat="1" applyFont="1" applyFill="1"/>
    <xf numFmtId="0" fontId="16" fillId="30" borderId="0" xfId="0" applyFont="1" applyFill="1"/>
    <xf numFmtId="4" fontId="38" fillId="30" borderId="7" xfId="48" applyNumberFormat="1" applyFont="1" applyFill="1" applyBorder="1" applyAlignment="1">
      <alignment horizontal="right" vertical="center"/>
    </xf>
    <xf numFmtId="4" fontId="38" fillId="30" borderId="7" xfId="0" applyNumberFormat="1" applyFont="1" applyFill="1" applyBorder="1" applyAlignment="1">
      <alignment wrapText="1"/>
    </xf>
    <xf numFmtId="4" fontId="60" fillId="30" borderId="7" xfId="48" applyNumberFormat="1" applyFont="1" applyFill="1" applyBorder="1" applyAlignment="1">
      <alignment horizontal="right" vertical="center"/>
    </xf>
    <xf numFmtId="49" fontId="2" fillId="30" borderId="7" xfId="0" applyNumberFormat="1" applyFont="1" applyFill="1" applyBorder="1" applyAlignment="1" applyProtection="1">
      <alignment horizontal="left"/>
    </xf>
    <xf numFmtId="0" fontId="2" fillId="30" borderId="7" xfId="0" applyFont="1" applyFill="1" applyBorder="1" applyAlignment="1" applyProtection="1">
      <alignment horizontal="justify"/>
      <protection locked="0"/>
    </xf>
    <xf numFmtId="0" fontId="2" fillId="30" borderId="19" xfId="0" applyFont="1" applyFill="1" applyBorder="1" applyAlignment="1">
      <alignment horizontal="justify" wrapText="1"/>
    </xf>
    <xf numFmtId="0" fontId="2" fillId="30" borderId="7" xfId="0" applyFont="1" applyFill="1" applyBorder="1" applyAlignment="1">
      <alignment horizontal="justify" vertical="center" wrapText="1"/>
    </xf>
    <xf numFmtId="0" fontId="2" fillId="30" borderId="7" xfId="0" applyNumberFormat="1" applyFont="1" applyFill="1" applyBorder="1" applyAlignment="1" applyProtection="1">
      <alignment horizontal="justify"/>
    </xf>
    <xf numFmtId="0" fontId="2" fillId="30" borderId="0" xfId="0" applyFont="1" applyFill="1" applyBorder="1" applyAlignment="1">
      <alignment horizontal="justify"/>
    </xf>
    <xf numFmtId="0" fontId="2" fillId="30" borderId="0" xfId="0" applyFont="1" applyFill="1" applyBorder="1"/>
    <xf numFmtId="0" fontId="47" fillId="30" borderId="7" xfId="0" applyFont="1" applyFill="1" applyBorder="1" applyAlignment="1">
      <alignment horizontal="center"/>
    </xf>
    <xf numFmtId="0" fontId="47" fillId="30" borderId="7" xfId="0" applyFont="1" applyFill="1" applyBorder="1" applyAlignment="1">
      <alignment vertical="center"/>
    </xf>
    <xf numFmtId="0" fontId="47" fillId="30" borderId="0" xfId="0" applyFont="1" applyFill="1"/>
    <xf numFmtId="0" fontId="34" fillId="30" borderId="7" xfId="63" applyFont="1" applyFill="1" applyBorder="1" applyAlignment="1">
      <alignment horizontal="left" vertical="top" wrapText="1"/>
    </xf>
    <xf numFmtId="0" fontId="34" fillId="30" borderId="7" xfId="63" applyFont="1" applyFill="1" applyBorder="1" applyAlignment="1">
      <alignment horizontal="left" wrapText="1"/>
    </xf>
    <xf numFmtId="0" fontId="47" fillId="0" borderId="0" xfId="0" applyFont="1" applyAlignment="1">
      <alignment horizontal="center"/>
    </xf>
    <xf numFmtId="0" fontId="47" fillId="0" borderId="0" xfId="0" applyFont="1"/>
    <xf numFmtId="0" fontId="46" fillId="0" borderId="0" xfId="0" applyFont="1" applyAlignment="1">
      <alignment horizontal="center"/>
    </xf>
    <xf numFmtId="0" fontId="46" fillId="30" borderId="0" xfId="0" applyFont="1" applyFill="1" applyAlignment="1">
      <alignment horizontal="center" vertical="center"/>
    </xf>
    <xf numFmtId="0" fontId="46" fillId="0" borderId="0" xfId="0" applyFont="1"/>
    <xf numFmtId="0" fontId="47" fillId="0" borderId="7" xfId="0" applyFont="1" applyBorder="1" applyAlignment="1">
      <alignment horizontal="center"/>
    </xf>
    <xf numFmtId="0" fontId="46" fillId="30" borderId="7" xfId="0" applyFont="1" applyFill="1" applyBorder="1" applyAlignment="1">
      <alignment vertical="center"/>
    </xf>
    <xf numFmtId="0" fontId="47" fillId="30" borderId="7" xfId="0" applyFont="1" applyFill="1" applyBorder="1" applyAlignment="1">
      <alignment horizontal="left"/>
    </xf>
    <xf numFmtId="0" fontId="34" fillId="30" borderId="7" xfId="63" applyFont="1" applyFill="1" applyBorder="1" applyAlignment="1">
      <alignment horizontal="left" vertical="center" wrapText="1"/>
    </xf>
    <xf numFmtId="0" fontId="34" fillId="30" borderId="7" xfId="63" applyFont="1" applyFill="1" applyBorder="1" applyAlignment="1">
      <alignment wrapText="1"/>
    </xf>
    <xf numFmtId="0" fontId="46" fillId="30" borderId="7" xfId="0" applyFont="1" applyFill="1" applyBorder="1"/>
    <xf numFmtId="0" fontId="47" fillId="30" borderId="7" xfId="0" applyFont="1" applyFill="1" applyBorder="1" applyAlignment="1">
      <alignment horizontal="left" vertical="center"/>
    </xf>
    <xf numFmtId="0" fontId="46" fillId="30" borderId="7" xfId="0" applyFont="1" applyFill="1" applyBorder="1" applyAlignment="1">
      <alignment horizontal="left" vertical="center"/>
    </xf>
    <xf numFmtId="0" fontId="46" fillId="30" borderId="0" xfId="0" applyFont="1" applyFill="1"/>
    <xf numFmtId="0" fontId="47" fillId="0" borderId="0" xfId="0" applyFont="1" applyAlignment="1">
      <alignment horizontal="left"/>
    </xf>
    <xf numFmtId="0" fontId="47" fillId="30" borderId="0" xfId="0" applyFont="1" applyFill="1" applyAlignment="1">
      <alignment horizontal="left"/>
    </xf>
    <xf numFmtId="4" fontId="2" fillId="0" borderId="7" xfId="48" applyNumberFormat="1" applyFont="1" applyFill="1" applyBorder="1" applyAlignment="1">
      <alignment horizontal="right" vertical="center"/>
    </xf>
    <xf numFmtId="4" fontId="2" fillId="30" borderId="7" xfId="48" applyNumberFormat="1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49" fontId="2" fillId="0" borderId="19" xfId="0" applyNumberFormat="1" applyFont="1" applyFill="1" applyBorder="1" applyAlignment="1"/>
    <xf numFmtId="4" fontId="21" fillId="25" borderId="12" xfId="0" applyNumberFormat="1" applyFont="1" applyFill="1" applyBorder="1" applyAlignment="1" applyProtection="1">
      <alignment horizontal="right" vertical="center"/>
    </xf>
    <xf numFmtId="4" fontId="21" fillId="25" borderId="24" xfId="0" applyNumberFormat="1" applyFont="1" applyFill="1" applyBorder="1" applyAlignment="1" applyProtection="1">
      <alignment horizontal="right" vertical="center"/>
    </xf>
    <xf numFmtId="4" fontId="21" fillId="25" borderId="26" xfId="0" applyNumberFormat="1" applyFont="1" applyFill="1" applyBorder="1" applyAlignment="1" applyProtection="1">
      <alignment horizontal="right" vertical="center"/>
    </xf>
    <xf numFmtId="49" fontId="2" fillId="30" borderId="14" xfId="0" applyNumberFormat="1" applyFont="1" applyFill="1" applyBorder="1" applyAlignment="1">
      <alignment horizontal="left" vertical="center" wrapText="1"/>
    </xf>
    <xf numFmtId="2" fontId="2" fillId="30" borderId="14" xfId="0" applyNumberFormat="1" applyFont="1" applyFill="1" applyBorder="1" applyAlignment="1">
      <alignment horizontal="left" wrapText="1"/>
    </xf>
    <xf numFmtId="4" fontId="38" fillId="0" borderId="14" xfId="48" applyNumberFormat="1" applyFont="1" applyFill="1" applyBorder="1" applyAlignment="1">
      <alignment horizontal="right" vertical="center"/>
    </xf>
    <xf numFmtId="4" fontId="38" fillId="24" borderId="14" xfId="0" applyNumberFormat="1" applyFont="1" applyFill="1" applyBorder="1" applyAlignment="1">
      <alignment wrapText="1"/>
    </xf>
    <xf numFmtId="4" fontId="38" fillId="24" borderId="19" xfId="0" applyNumberFormat="1" applyFont="1" applyFill="1" applyBorder="1" applyAlignment="1">
      <alignment wrapText="1"/>
    </xf>
    <xf numFmtId="49" fontId="2" fillId="30" borderId="10" xfId="0" applyNumberFormat="1" applyFont="1" applyFill="1" applyBorder="1" applyAlignment="1" applyProtection="1">
      <alignment horizontal="left"/>
    </xf>
    <xf numFmtId="49" fontId="2" fillId="30" borderId="7" xfId="0" applyNumberFormat="1" applyFont="1" applyFill="1" applyBorder="1" applyAlignment="1" applyProtection="1"/>
    <xf numFmtId="49" fontId="2" fillId="30" borderId="22" xfId="0" applyNumberFormat="1" applyFont="1" applyFill="1" applyBorder="1" applyAlignment="1" applyProtection="1">
      <alignment horizontal="left"/>
    </xf>
    <xf numFmtId="49" fontId="2" fillId="30" borderId="19" xfId="0" applyNumberFormat="1" applyFont="1" applyFill="1" applyBorder="1" applyAlignment="1" applyProtection="1">
      <alignment horizontal="left"/>
    </xf>
    <xf numFmtId="49" fontId="2" fillId="30" borderId="19" xfId="0" applyNumberFormat="1" applyFont="1" applyFill="1" applyBorder="1" applyAlignment="1" applyProtection="1"/>
    <xf numFmtId="2" fontId="2" fillId="0" borderId="0" xfId="0" applyNumberFormat="1" applyFont="1" applyFill="1"/>
    <xf numFmtId="0" fontId="2" fillId="30" borderId="7" xfId="0" applyFont="1" applyFill="1" applyBorder="1" applyAlignment="1">
      <alignment wrapText="1"/>
    </xf>
    <xf numFmtId="4" fontId="30" fillId="30" borderId="7" xfId="0" applyNumberFormat="1" applyFont="1" applyFill="1" applyBorder="1" applyAlignment="1" applyProtection="1">
      <alignment horizontal="right"/>
      <protection locked="0"/>
    </xf>
    <xf numFmtId="0" fontId="32" fillId="30" borderId="7" xfId="0" applyFont="1" applyFill="1" applyBorder="1"/>
    <xf numFmtId="0" fontId="32" fillId="30" borderId="7" xfId="0" applyFont="1" applyFill="1" applyBorder="1" applyAlignment="1">
      <alignment horizontal="justify" vertical="top" wrapText="1"/>
    </xf>
    <xf numFmtId="4" fontId="32" fillId="30" borderId="26" xfId="0" applyNumberFormat="1" applyFont="1" applyFill="1" applyBorder="1" applyAlignment="1" applyProtection="1">
      <alignment horizontal="right" vertical="center"/>
    </xf>
    <xf numFmtId="4" fontId="30" fillId="30" borderId="7" xfId="0" applyNumberFormat="1" applyFont="1" applyFill="1" applyBorder="1" applyAlignment="1" applyProtection="1">
      <alignment horizontal="right" vertical="center" wrapText="1"/>
    </xf>
    <xf numFmtId="4" fontId="30" fillId="25" borderId="26" xfId="0" applyNumberFormat="1" applyFont="1" applyFill="1" applyBorder="1" applyAlignment="1">
      <alignment horizontal="right" vertical="center" wrapText="1"/>
    </xf>
    <xf numFmtId="4" fontId="59" fillId="0" borderId="26" xfId="0" applyNumberFormat="1" applyFont="1" applyFill="1" applyBorder="1" applyAlignment="1">
      <alignment horizontal="right" wrapText="1"/>
    </xf>
    <xf numFmtId="49" fontId="32" fillId="0" borderId="20" xfId="0" applyNumberFormat="1" applyFont="1" applyFill="1" applyBorder="1" applyAlignment="1" applyProtection="1"/>
    <xf numFmtId="49" fontId="32" fillId="0" borderId="14" xfId="0" applyNumberFormat="1" applyFont="1" applyFill="1" applyBorder="1" applyAlignment="1" applyProtection="1"/>
    <xf numFmtId="0" fontId="2" fillId="30" borderId="19" xfId="0" applyFont="1" applyFill="1" applyBorder="1" applyAlignment="1" applyProtection="1">
      <alignment horizontal="justify"/>
      <protection locked="0"/>
    </xf>
    <xf numFmtId="0" fontId="32" fillId="30" borderId="19" xfId="0" applyFont="1" applyFill="1" applyBorder="1" applyAlignment="1">
      <alignment vertical="center" wrapText="1"/>
    </xf>
    <xf numFmtId="0" fontId="32" fillId="0" borderId="19" xfId="0" applyFont="1" applyFill="1" applyBorder="1" applyAlignment="1">
      <alignment horizontal="left" vertical="top" wrapText="1"/>
    </xf>
    <xf numFmtId="0" fontId="30" fillId="25" borderId="12" xfId="0" applyFont="1" applyFill="1" applyBorder="1" applyAlignment="1" applyProtection="1">
      <alignment horizontal="justify"/>
      <protection locked="0"/>
    </xf>
    <xf numFmtId="4" fontId="32" fillId="30" borderId="14" xfId="0" applyNumberFormat="1" applyFont="1" applyFill="1" applyBorder="1" applyAlignment="1" applyProtection="1">
      <alignment horizontal="right"/>
      <protection locked="0"/>
    </xf>
    <xf numFmtId="4" fontId="30" fillId="30" borderId="14" xfId="0" applyNumberFormat="1" applyFont="1" applyFill="1" applyBorder="1" applyAlignment="1" applyProtection="1">
      <alignment horizontal="right" vertical="center" wrapText="1"/>
    </xf>
    <xf numFmtId="4" fontId="32" fillId="30" borderId="14" xfId="0" applyNumberFormat="1" applyFont="1" applyFill="1" applyBorder="1" applyAlignment="1" applyProtection="1">
      <alignment horizontal="right" vertical="center" wrapText="1"/>
    </xf>
    <xf numFmtId="4" fontId="32" fillId="30" borderId="28" xfId="0" applyNumberFormat="1" applyFont="1" applyFill="1" applyBorder="1" applyAlignment="1" applyProtection="1">
      <alignment horizontal="right" vertical="center" wrapText="1"/>
    </xf>
    <xf numFmtId="49" fontId="32" fillId="0" borderId="19" xfId="0" applyNumberFormat="1" applyFont="1" applyFill="1" applyBorder="1" applyAlignment="1">
      <alignment vertical="center" wrapText="1"/>
    </xf>
    <xf numFmtId="0" fontId="32" fillId="0" borderId="19" xfId="0" applyFont="1" applyFill="1" applyBorder="1" applyAlignment="1">
      <alignment wrapText="1"/>
    </xf>
    <xf numFmtId="0" fontId="32" fillId="0" borderId="19" xfId="0" applyFont="1" applyFill="1" applyBorder="1" applyAlignment="1">
      <alignment horizontal="justify" wrapText="1"/>
    </xf>
    <xf numFmtId="0" fontId="32" fillId="0" borderId="19" xfId="0" applyFont="1" applyFill="1" applyBorder="1" applyAlignment="1" applyProtection="1">
      <alignment horizontal="justify"/>
      <protection locked="0"/>
    </xf>
    <xf numFmtId="49" fontId="32" fillId="0" borderId="7" xfId="0" applyNumberFormat="1" applyFont="1" applyFill="1" applyBorder="1" applyAlignment="1" applyProtection="1">
      <alignment horizontal="justify"/>
    </xf>
    <xf numFmtId="0" fontId="32" fillId="0" borderId="14" xfId="0" applyFont="1" applyFill="1" applyBorder="1" applyAlignment="1" applyProtection="1">
      <alignment horizontal="justify"/>
      <protection locked="0"/>
    </xf>
    <xf numFmtId="4" fontId="32" fillId="30" borderId="26" xfId="0" applyNumberFormat="1" applyFont="1" applyFill="1" applyBorder="1" applyAlignment="1" applyProtection="1">
      <alignment horizontal="right" vertical="center" wrapText="1"/>
    </xf>
    <xf numFmtId="4" fontId="32" fillId="30" borderId="26" xfId="0" applyNumberFormat="1" applyFont="1" applyFill="1" applyBorder="1" applyAlignment="1" applyProtection="1">
      <alignment horizontal="right"/>
      <protection locked="0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4" fontId="24" fillId="0" borderId="7" xfId="0" applyNumberFormat="1" applyFont="1" applyFill="1" applyBorder="1" applyAlignment="1">
      <alignment horizontal="right" vertical="center" wrapText="1"/>
    </xf>
    <xf numFmtId="4" fontId="45" fillId="0" borderId="7" xfId="0" applyNumberFormat="1" applyFont="1" applyFill="1" applyBorder="1" applyAlignment="1">
      <alignment horizontal="right" vertical="center" wrapText="1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3" fillId="27" borderId="7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7" fillId="0" borderId="0" xfId="0" applyNumberFormat="1" applyFont="1" applyFill="1" applyAlignment="1" applyProtection="1">
      <alignment horizontal="left" vertical="center"/>
    </xf>
    <xf numFmtId="0" fontId="35" fillId="0" borderId="0" xfId="0" applyNumberFormat="1" applyFont="1" applyFill="1" applyBorder="1" applyAlignment="1" applyProtection="1">
      <alignment vertical="top" wrapText="1"/>
    </xf>
    <xf numFmtId="0" fontId="21" fillId="25" borderId="27" xfId="0" applyFont="1" applyFill="1" applyBorder="1" applyAlignment="1" applyProtection="1">
      <alignment horizontal="justify"/>
      <protection locked="0"/>
    </xf>
    <xf numFmtId="0" fontId="21" fillId="25" borderId="18" xfId="0" applyFont="1" applyFill="1" applyBorder="1" applyAlignment="1" applyProtection="1">
      <alignment horizontal="justify"/>
      <protection locked="0"/>
    </xf>
    <xf numFmtId="0" fontId="2" fillId="30" borderId="18" xfId="0" applyFont="1" applyFill="1" applyBorder="1" applyAlignment="1">
      <alignment horizontal="justify" vertical="center" wrapText="1"/>
    </xf>
    <xf numFmtId="0" fontId="2" fillId="30" borderId="18" xfId="0" applyFont="1" applyFill="1" applyBorder="1"/>
    <xf numFmtId="0" fontId="2" fillId="30" borderId="18" xfId="0" applyFont="1" applyFill="1" applyBorder="1" applyAlignment="1" applyProtection="1">
      <alignment horizontal="justify"/>
      <protection locked="0"/>
    </xf>
    <xf numFmtId="0" fontId="2" fillId="30" borderId="18" xfId="0" applyFont="1" applyFill="1" applyBorder="1" applyAlignment="1">
      <alignment horizontal="justify"/>
    </xf>
    <xf numFmtId="0" fontId="2" fillId="0" borderId="18" xfId="0" applyFont="1" applyFill="1" applyBorder="1" applyAlignment="1">
      <alignment horizontal="justify"/>
    </xf>
    <xf numFmtId="0" fontId="60" fillId="30" borderId="18" xfId="0" applyFont="1" applyFill="1" applyBorder="1" applyAlignment="1">
      <alignment horizontal="left" vertical="center" wrapText="1"/>
    </xf>
    <xf numFmtId="0" fontId="2" fillId="30" borderId="18" xfId="0" applyFont="1" applyFill="1" applyBorder="1" applyAlignment="1">
      <alignment horizontal="left"/>
    </xf>
    <xf numFmtId="0" fontId="2" fillId="30" borderId="33" xfId="0" applyFont="1" applyFill="1" applyBorder="1" applyAlignment="1">
      <alignment horizontal="justify" wrapText="1"/>
    </xf>
    <xf numFmtId="0" fontId="21" fillId="25" borderId="31" xfId="0" applyNumberFormat="1" applyFont="1" applyFill="1" applyBorder="1" applyAlignment="1" applyProtection="1">
      <alignment horizontal="justify"/>
    </xf>
    <xf numFmtId="0" fontId="21" fillId="25" borderId="18" xfId="0" applyNumberFormat="1" applyFont="1" applyFill="1" applyBorder="1" applyAlignment="1" applyProtection="1">
      <alignment horizontal="justify"/>
    </xf>
    <xf numFmtId="0" fontId="2" fillId="30" borderId="18" xfId="0" applyFont="1" applyFill="1" applyBorder="1" applyAlignment="1">
      <alignment horizontal="justify" wrapText="1"/>
    </xf>
    <xf numFmtId="0" fontId="2" fillId="30" borderId="25" xfId="0" applyFont="1" applyFill="1" applyBorder="1" applyAlignment="1">
      <alignment horizontal="justify" wrapText="1"/>
    </xf>
    <xf numFmtId="0" fontId="2" fillId="30" borderId="18" xfId="0" applyFont="1" applyFill="1" applyBorder="1" applyAlignment="1" applyProtection="1">
      <protection locked="0"/>
    </xf>
    <xf numFmtId="0" fontId="2" fillId="30" borderId="18" xfId="0" applyFont="1" applyFill="1" applyBorder="1" applyAlignment="1"/>
    <xf numFmtId="2" fontId="2" fillId="30" borderId="18" xfId="0" applyNumberFormat="1" applyFont="1" applyFill="1" applyBorder="1" applyAlignment="1">
      <alignment wrapText="1"/>
    </xf>
    <xf numFmtId="0" fontId="21" fillId="25" borderId="31" xfId="0" applyFont="1" applyFill="1" applyBorder="1" applyAlignment="1" applyProtection="1">
      <alignment horizontal="justify"/>
      <protection locked="0"/>
    </xf>
    <xf numFmtId="0" fontId="2" fillId="30" borderId="25" xfId="0" applyFont="1" applyFill="1" applyBorder="1" applyAlignment="1">
      <alignment horizontal="justify"/>
    </xf>
    <xf numFmtId="0" fontId="2" fillId="30" borderId="18" xfId="0" applyNumberFormat="1" applyFont="1" applyFill="1" applyBorder="1" applyAlignment="1" applyProtection="1">
      <alignment horizontal="justify"/>
    </xf>
    <xf numFmtId="0" fontId="2" fillId="30" borderId="25" xfId="0" applyNumberFormat="1" applyFont="1" applyFill="1" applyBorder="1" applyAlignment="1" applyProtection="1">
      <alignment horizontal="justify"/>
    </xf>
    <xf numFmtId="2" fontId="2" fillId="30" borderId="33" xfId="0" applyNumberFormat="1" applyFont="1" applyFill="1" applyBorder="1" applyAlignment="1">
      <alignment horizontal="left" wrapText="1"/>
    </xf>
    <xf numFmtId="164" fontId="2" fillId="30" borderId="33" xfId="0" applyNumberFormat="1" applyFont="1" applyFill="1" applyBorder="1" applyAlignment="1">
      <alignment horizontal="justify" wrapText="1"/>
    </xf>
    <xf numFmtId="0" fontId="21" fillId="0" borderId="36" xfId="0" applyNumberFormat="1" applyFont="1" applyFill="1" applyBorder="1" applyAlignment="1" applyProtection="1">
      <alignment horizontal="justify"/>
    </xf>
    <xf numFmtId="4" fontId="37" fillId="25" borderId="15" xfId="48" applyNumberFormat="1" applyFont="1" applyFill="1" applyBorder="1" applyAlignment="1">
      <alignment horizontal="right" vertical="center"/>
    </xf>
    <xf numFmtId="4" fontId="37" fillId="25" borderId="29" xfId="48" applyNumberFormat="1" applyFont="1" applyFill="1" applyBorder="1" applyAlignment="1">
      <alignment horizontal="right" vertical="center"/>
    </xf>
    <xf numFmtId="4" fontId="37" fillId="25" borderId="10" xfId="48" applyNumberFormat="1" applyFont="1" applyFill="1" applyBorder="1" applyAlignment="1">
      <alignment horizontal="right" vertical="center"/>
    </xf>
    <xf numFmtId="4" fontId="37" fillId="25" borderId="26" xfId="48" applyNumberFormat="1" applyFont="1" applyFill="1" applyBorder="1" applyAlignment="1">
      <alignment horizontal="right" vertical="center"/>
    </xf>
    <xf numFmtId="4" fontId="38" fillId="0" borderId="10" xfId="48" applyNumberFormat="1" applyFont="1" applyFill="1" applyBorder="1" applyAlignment="1">
      <alignment horizontal="right" vertical="center"/>
    </xf>
    <xf numFmtId="4" fontId="38" fillId="0" borderId="26" xfId="48" applyNumberFormat="1" applyFont="1" applyFill="1" applyBorder="1" applyAlignment="1">
      <alignment horizontal="right" vertical="center"/>
    </xf>
    <xf numFmtId="4" fontId="38" fillId="24" borderId="26" xfId="0" applyNumberFormat="1" applyFont="1" applyFill="1" applyBorder="1" applyAlignment="1">
      <alignment wrapText="1"/>
    </xf>
    <xf numFmtId="4" fontId="21" fillId="25" borderId="11" xfId="0" applyNumberFormat="1" applyFont="1" applyFill="1" applyBorder="1" applyAlignment="1" applyProtection="1">
      <alignment horizontal="right" vertical="center"/>
    </xf>
    <xf numFmtId="4" fontId="21" fillId="25" borderId="10" xfId="0" applyNumberFormat="1" applyFont="1" applyFill="1" applyBorder="1" applyAlignment="1" applyProtection="1">
      <alignment horizontal="right" vertical="center"/>
    </xf>
    <xf numFmtId="4" fontId="2" fillId="0" borderId="10" xfId="48" applyNumberFormat="1" applyFont="1" applyFill="1" applyBorder="1" applyAlignment="1">
      <alignment horizontal="right" vertical="center"/>
    </xf>
    <xf numFmtId="4" fontId="38" fillId="30" borderId="26" xfId="0" applyNumberFormat="1" applyFont="1" applyFill="1" applyBorder="1" applyAlignment="1">
      <alignment wrapText="1"/>
    </xf>
    <xf numFmtId="4" fontId="38" fillId="30" borderId="26" xfId="48" applyNumberFormat="1" applyFont="1" applyFill="1" applyBorder="1" applyAlignment="1">
      <alignment horizontal="right" vertical="center"/>
    </xf>
    <xf numFmtId="4" fontId="38" fillId="0" borderId="29" xfId="48" applyNumberFormat="1" applyFont="1" applyFill="1" applyBorder="1" applyAlignment="1">
      <alignment horizontal="right" vertical="center"/>
    </xf>
    <xf numFmtId="4" fontId="38" fillId="0" borderId="22" xfId="48" applyNumberFormat="1" applyFont="1" applyFill="1" applyBorder="1" applyAlignment="1">
      <alignment horizontal="right" vertical="center"/>
    </xf>
    <xf numFmtId="4" fontId="38" fillId="0" borderId="30" xfId="48" applyNumberFormat="1" applyFont="1" applyFill="1" applyBorder="1" applyAlignment="1">
      <alignment horizontal="right" vertical="center"/>
    </xf>
    <xf numFmtId="4" fontId="38" fillId="24" borderId="30" xfId="0" applyNumberFormat="1" applyFont="1" applyFill="1" applyBorder="1" applyAlignment="1">
      <alignment wrapText="1"/>
    </xf>
    <xf numFmtId="4" fontId="38" fillId="0" borderId="20" xfId="48" applyNumberFormat="1" applyFont="1" applyFill="1" applyBorder="1" applyAlignment="1">
      <alignment horizontal="right" vertical="center"/>
    </xf>
    <xf numFmtId="4" fontId="38" fillId="24" borderId="28" xfId="0" applyNumberFormat="1" applyFont="1" applyFill="1" applyBorder="1" applyAlignment="1">
      <alignment wrapText="1"/>
    </xf>
    <xf numFmtId="4" fontId="21" fillId="25" borderId="15" xfId="0" applyNumberFormat="1" applyFont="1" applyFill="1" applyBorder="1" applyAlignment="1" applyProtection="1">
      <alignment horizontal="right" vertical="center"/>
    </xf>
    <xf numFmtId="4" fontId="21" fillId="25" borderId="29" xfId="0" applyNumberFormat="1" applyFont="1" applyFill="1" applyBorder="1" applyAlignment="1" applyProtection="1">
      <alignment horizontal="right" vertical="center"/>
    </xf>
    <xf numFmtId="4" fontId="21" fillId="0" borderId="16" xfId="0" applyNumberFormat="1" applyFont="1" applyFill="1" applyBorder="1" applyAlignment="1" applyProtection="1">
      <alignment horizontal="right" vertical="center"/>
    </xf>
    <xf numFmtId="4" fontId="21" fillId="0" borderId="23" xfId="0" applyNumberFormat="1" applyFont="1" applyFill="1" applyBorder="1" applyAlignment="1" applyProtection="1">
      <alignment horizontal="right" vertical="center"/>
    </xf>
    <xf numFmtId="4" fontId="37" fillId="30" borderId="26" xfId="48" applyNumberFormat="1" applyFont="1" applyFill="1" applyBorder="1" applyAlignment="1">
      <alignment horizontal="right" vertical="center"/>
    </xf>
    <xf numFmtId="4" fontId="37" fillId="0" borderId="28" xfId="48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 applyProtection="1">
      <alignment vertical="top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49" fontId="30" fillId="25" borderId="15" xfId="0" applyNumberFormat="1" applyFont="1" applyFill="1" applyBorder="1" applyAlignment="1">
      <alignment horizontal="left" vertical="center" wrapText="1"/>
    </xf>
    <xf numFmtId="49" fontId="30" fillId="25" borderId="12" xfId="0" applyNumberFormat="1" applyFont="1" applyFill="1" applyBorder="1" applyAlignment="1">
      <alignment horizontal="left" vertical="center" wrapText="1"/>
    </xf>
    <xf numFmtId="0" fontId="30" fillId="25" borderId="1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0" fontId="32" fillId="0" borderId="0" xfId="0" applyNumberFormat="1" applyFont="1" applyFill="1" applyAlignment="1" applyProtection="1">
      <alignment vertical="center" wrapText="1"/>
    </xf>
    <xf numFmtId="14" fontId="32" fillId="0" borderId="0" xfId="0" applyNumberFormat="1" applyFont="1" applyFill="1" applyAlignment="1" applyProtection="1">
      <alignment vertical="center" wrapText="1"/>
    </xf>
    <xf numFmtId="0" fontId="0" fillId="0" borderId="0" xfId="0" applyFill="1" applyAlignment="1"/>
    <xf numFmtId="2" fontId="38" fillId="30" borderId="7" xfId="48" applyNumberFormat="1" applyFont="1" applyFill="1" applyBorder="1" applyAlignment="1">
      <alignment horizontal="right" vertical="center"/>
    </xf>
    <xf numFmtId="0" fontId="32" fillId="30" borderId="14" xfId="0" applyFont="1" applyFill="1" applyBorder="1" applyAlignment="1">
      <alignment horizontal="right" vertical="top" wrapText="1"/>
    </xf>
    <xf numFmtId="0" fontId="32" fillId="0" borderId="0" xfId="0" applyNumberFormat="1" applyFont="1" applyFill="1" applyAlignment="1" applyProtection="1">
      <alignment horizontal="center" vertical="center" wrapText="1"/>
    </xf>
    <xf numFmtId="2" fontId="21" fillId="25" borderId="12" xfId="0" applyNumberFormat="1" applyFont="1" applyFill="1" applyBorder="1" applyAlignment="1" applyProtection="1">
      <alignment horizontal="right" vertical="center"/>
    </xf>
    <xf numFmtId="2" fontId="2" fillId="30" borderId="7" xfId="0" applyNumberFormat="1" applyFont="1" applyFill="1" applyBorder="1" applyAlignment="1">
      <alignment horizontal="right" wrapText="1"/>
    </xf>
    <xf numFmtId="2" fontId="2" fillId="30" borderId="26" xfId="0" applyNumberFormat="1" applyFont="1" applyFill="1" applyBorder="1" applyAlignment="1">
      <alignment horizontal="right" wrapText="1"/>
    </xf>
    <xf numFmtId="2" fontId="2" fillId="30" borderId="19" xfId="0" applyNumberFormat="1" applyFont="1" applyFill="1" applyBorder="1" applyAlignment="1" applyProtection="1">
      <alignment horizontal="right"/>
    </xf>
    <xf numFmtId="2" fontId="2" fillId="30" borderId="30" xfId="0" applyNumberFormat="1" applyFont="1" applyFill="1" applyBorder="1" applyAlignment="1" applyProtection="1">
      <alignment horizontal="right"/>
    </xf>
    <xf numFmtId="2" fontId="2" fillId="30" borderId="14" xfId="0" applyNumberFormat="1" applyFont="1" applyFill="1" applyBorder="1" applyAlignment="1">
      <alignment horizontal="right" wrapText="1"/>
    </xf>
    <xf numFmtId="2" fontId="2" fillId="30" borderId="28" xfId="0" applyNumberFormat="1" applyFont="1" applyFill="1" applyBorder="1" applyAlignment="1">
      <alignment horizontal="right" wrapText="1"/>
    </xf>
    <xf numFmtId="2" fontId="29" fillId="0" borderId="0" xfId="0" applyNumberFormat="1" applyFont="1" applyFill="1" applyAlignment="1" applyProtection="1">
      <alignment horizontal="right"/>
    </xf>
    <xf numFmtId="0" fontId="0" fillId="0" borderId="0" xfId="0" applyAlignment="1">
      <alignment horizontal="right"/>
    </xf>
    <xf numFmtId="0" fontId="2" fillId="0" borderId="0" xfId="0" applyNumberFormat="1" applyFont="1" applyFill="1" applyAlignment="1" applyProtection="1">
      <alignment horizontal="right"/>
    </xf>
    <xf numFmtId="0" fontId="5" fillId="0" borderId="0" xfId="0" applyNumberFormat="1" applyFont="1" applyFill="1" applyAlignment="1" applyProtection="1">
      <alignment horizontal="right"/>
    </xf>
    <xf numFmtId="0" fontId="21" fillId="0" borderId="0" xfId="0" applyNumberFormat="1" applyFont="1" applyFill="1" applyAlignment="1" applyProtection="1">
      <alignment horizontal="right"/>
    </xf>
    <xf numFmtId="0" fontId="0" fillId="0" borderId="0" xfId="0" applyFill="1" applyAlignment="1">
      <alignment horizontal="right"/>
    </xf>
    <xf numFmtId="0" fontId="21" fillId="0" borderId="0" xfId="0" applyFont="1" applyFill="1" applyAlignment="1">
      <alignment horizontal="right"/>
    </xf>
    <xf numFmtId="0" fontId="23" fillId="0" borderId="0" xfId="0" applyNumberFormat="1" applyFont="1" applyFill="1" applyAlignment="1" applyProtection="1">
      <alignment horizontal="right"/>
    </xf>
    <xf numFmtId="2" fontId="37" fillId="25" borderId="15" xfId="48" applyNumberFormat="1" applyFont="1" applyFill="1" applyBorder="1" applyAlignment="1">
      <alignment horizontal="right" vertical="center"/>
    </xf>
    <xf numFmtId="2" fontId="37" fillId="25" borderId="29" xfId="48" applyNumberFormat="1" applyFont="1" applyFill="1" applyBorder="1" applyAlignment="1">
      <alignment horizontal="right" vertical="center"/>
    </xf>
    <xf numFmtId="2" fontId="37" fillId="25" borderId="10" xfId="48" applyNumberFormat="1" applyFont="1" applyFill="1" applyBorder="1" applyAlignment="1">
      <alignment horizontal="right" vertical="center"/>
    </xf>
    <xf numFmtId="2" fontId="37" fillId="25" borderId="26" xfId="48" applyNumberFormat="1" applyFont="1" applyFill="1" applyBorder="1" applyAlignment="1">
      <alignment horizontal="right" vertical="center"/>
    </xf>
    <xf numFmtId="2" fontId="38" fillId="0" borderId="10" xfId="48" applyNumberFormat="1" applyFont="1" applyFill="1" applyBorder="1" applyAlignment="1">
      <alignment horizontal="right" vertical="center"/>
    </xf>
    <xf numFmtId="2" fontId="2" fillId="30" borderId="7" xfId="0" applyNumberFormat="1" applyFont="1" applyFill="1" applyBorder="1" applyAlignment="1">
      <alignment horizontal="right" vertical="center" wrapText="1"/>
    </xf>
    <xf numFmtId="2" fontId="2" fillId="30" borderId="26" xfId="0" applyNumberFormat="1" applyFont="1" applyFill="1" applyBorder="1" applyAlignment="1">
      <alignment horizontal="right" vertical="center" wrapText="1"/>
    </xf>
    <xf numFmtId="2" fontId="2" fillId="30" borderId="7" xfId="0" applyNumberFormat="1" applyFont="1" applyFill="1" applyBorder="1" applyAlignment="1">
      <alignment horizontal="right"/>
    </xf>
    <xf numFmtId="2" fontId="2" fillId="30" borderId="26" xfId="0" applyNumberFormat="1" applyFont="1" applyFill="1" applyBorder="1" applyAlignment="1">
      <alignment horizontal="right"/>
    </xf>
    <xf numFmtId="2" fontId="2" fillId="30" borderId="7" xfId="0" applyNumberFormat="1" applyFont="1" applyFill="1" applyBorder="1" applyAlignment="1" applyProtection="1">
      <alignment horizontal="right"/>
      <protection locked="0"/>
    </xf>
    <xf numFmtId="2" fontId="2" fillId="30" borderId="26" xfId="0" applyNumberFormat="1" applyFont="1" applyFill="1" applyBorder="1" applyAlignment="1" applyProtection="1">
      <alignment horizontal="right"/>
      <protection locked="0"/>
    </xf>
    <xf numFmtId="2" fontId="2" fillId="0" borderId="7" xfId="0" applyNumberFormat="1" applyFont="1" applyFill="1" applyBorder="1" applyAlignment="1">
      <alignment horizontal="right"/>
    </xf>
    <xf numFmtId="2" fontId="2" fillId="0" borderId="26" xfId="0" applyNumberFormat="1" applyFont="1" applyFill="1" applyBorder="1" applyAlignment="1">
      <alignment horizontal="right"/>
    </xf>
    <xf numFmtId="2" fontId="60" fillId="30" borderId="7" xfId="0" applyNumberFormat="1" applyFont="1" applyFill="1" applyBorder="1" applyAlignment="1">
      <alignment horizontal="right" vertical="center" wrapText="1"/>
    </xf>
    <xf numFmtId="2" fontId="60" fillId="30" borderId="26" xfId="0" applyNumberFormat="1" applyFont="1" applyFill="1" applyBorder="1" applyAlignment="1">
      <alignment horizontal="right" vertical="center" wrapText="1"/>
    </xf>
    <xf numFmtId="2" fontId="2" fillId="30" borderId="19" xfId="0" applyNumberFormat="1" applyFont="1" applyFill="1" applyBorder="1" applyAlignment="1">
      <alignment horizontal="right" wrapText="1"/>
    </xf>
    <xf numFmtId="2" fontId="2" fillId="30" borderId="30" xfId="0" applyNumberFormat="1" applyFont="1" applyFill="1" applyBorder="1" applyAlignment="1">
      <alignment horizontal="right" wrapText="1"/>
    </xf>
    <xf numFmtId="2" fontId="21" fillId="25" borderId="11" xfId="0" applyNumberFormat="1" applyFont="1" applyFill="1" applyBorder="1" applyAlignment="1" applyProtection="1">
      <alignment horizontal="right" vertical="center"/>
    </xf>
    <xf numFmtId="2" fontId="21" fillId="25" borderId="24" xfId="0" applyNumberFormat="1" applyFont="1" applyFill="1" applyBorder="1" applyAlignment="1" applyProtection="1">
      <alignment horizontal="right" vertical="center"/>
    </xf>
    <xf numFmtId="2" fontId="21" fillId="25" borderId="10" xfId="0" applyNumberFormat="1" applyFont="1" applyFill="1" applyBorder="1" applyAlignment="1" applyProtection="1">
      <alignment horizontal="right" vertical="center"/>
    </xf>
    <xf numFmtId="2" fontId="21" fillId="25" borderId="26" xfId="0" applyNumberFormat="1" applyFont="1" applyFill="1" applyBorder="1" applyAlignment="1" applyProtection="1">
      <alignment horizontal="right" vertical="center"/>
    </xf>
    <xf numFmtId="2" fontId="2" fillId="30" borderId="38" xfId="0" applyNumberFormat="1" applyFont="1" applyFill="1" applyBorder="1" applyAlignment="1">
      <alignment horizontal="right"/>
    </xf>
    <xf numFmtId="2" fontId="2" fillId="30" borderId="19" xfId="0" applyNumberFormat="1" applyFont="1" applyFill="1" applyBorder="1" applyAlignment="1">
      <alignment horizontal="right"/>
    </xf>
    <xf numFmtId="2" fontId="2" fillId="30" borderId="30" xfId="0" applyNumberFormat="1" applyFont="1" applyFill="1" applyBorder="1" applyAlignment="1">
      <alignment horizontal="right"/>
    </xf>
    <xf numFmtId="2" fontId="2" fillId="30" borderId="7" xfId="0" applyNumberFormat="1" applyFont="1" applyFill="1" applyBorder="1" applyAlignment="1" applyProtection="1">
      <alignment horizontal="right"/>
    </xf>
    <xf numFmtId="2" fontId="2" fillId="30" borderId="26" xfId="0" applyNumberFormat="1" applyFont="1" applyFill="1" applyBorder="1" applyAlignment="1" applyProtection="1">
      <alignment horizontal="right"/>
    </xf>
    <xf numFmtId="2" fontId="21" fillId="25" borderId="15" xfId="0" applyNumberFormat="1" applyFont="1" applyFill="1" applyBorder="1" applyAlignment="1" applyProtection="1">
      <alignment horizontal="right" vertical="center"/>
    </xf>
    <xf numFmtId="2" fontId="21" fillId="25" borderId="29" xfId="0" applyNumberFormat="1" applyFont="1" applyFill="1" applyBorder="1" applyAlignment="1" applyProtection="1">
      <alignment horizontal="right" vertical="center"/>
    </xf>
    <xf numFmtId="2" fontId="38" fillId="0" borderId="20" xfId="48" applyNumberFormat="1" applyFont="1" applyFill="1" applyBorder="1" applyAlignment="1">
      <alignment horizontal="right" vertical="center"/>
    </xf>
    <xf numFmtId="2" fontId="21" fillId="0" borderId="16" xfId="0" applyNumberFormat="1" applyFont="1" applyFill="1" applyBorder="1" applyAlignment="1" applyProtection="1">
      <alignment horizontal="right" vertical="center"/>
    </xf>
    <xf numFmtId="2" fontId="21" fillId="0" borderId="13" xfId="0" applyNumberFormat="1" applyFont="1" applyFill="1" applyBorder="1" applyAlignment="1" applyProtection="1">
      <alignment horizontal="right" vertical="center"/>
    </xf>
    <xf numFmtId="2" fontId="21" fillId="0" borderId="23" xfId="0" applyNumberFormat="1" applyFont="1" applyFill="1" applyBorder="1" applyAlignment="1" applyProtection="1">
      <alignment horizontal="right" vertical="center"/>
    </xf>
    <xf numFmtId="2" fontId="21" fillId="0" borderId="37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 applyBorder="1" applyAlignment="1" applyProtection="1">
      <alignment horizontal="right"/>
    </xf>
    <xf numFmtId="2" fontId="54" fillId="0" borderId="0" xfId="0" applyNumberFormat="1" applyFont="1" applyAlignment="1">
      <alignment horizontal="right"/>
    </xf>
    <xf numFmtId="2" fontId="21" fillId="0" borderId="0" xfId="0" applyNumberFormat="1" applyFont="1" applyFill="1" applyAlignment="1" applyProtection="1">
      <alignment horizontal="right"/>
    </xf>
    <xf numFmtId="4" fontId="38" fillId="0" borderId="21" xfId="48" applyNumberFormat="1" applyFont="1" applyFill="1" applyBorder="1" applyAlignment="1">
      <alignment horizontal="right" vertical="center"/>
    </xf>
    <xf numFmtId="0" fontId="2" fillId="30" borderId="7" xfId="0" applyFont="1" applyFill="1" applyBorder="1" applyAlignment="1">
      <alignment horizontal="justify" wrapText="1"/>
    </xf>
    <xf numFmtId="0" fontId="2" fillId="30" borderId="7" xfId="0" applyFont="1" applyFill="1" applyBorder="1" applyAlignment="1">
      <alignment horizontal="justify"/>
    </xf>
    <xf numFmtId="0" fontId="32" fillId="0" borderId="19" xfId="0" applyFont="1" applyFill="1" applyBorder="1" applyAlignment="1">
      <alignment horizontal="justify" vertical="top" wrapText="1"/>
    </xf>
    <xf numFmtId="4" fontId="32" fillId="0" borderId="30" xfId="0" applyNumberFormat="1" applyFont="1" applyFill="1" applyBorder="1" applyAlignment="1" applyProtection="1">
      <alignment horizontal="right" vertical="center" wrapText="1"/>
    </xf>
    <xf numFmtId="0" fontId="32" fillId="30" borderId="7" xfId="0" applyFont="1" applyFill="1" applyBorder="1" applyAlignment="1">
      <alignment horizontal="right" vertical="center" wrapText="1"/>
    </xf>
    <xf numFmtId="0" fontId="2" fillId="30" borderId="19" xfId="0" applyNumberFormat="1" applyFont="1" applyFill="1" applyBorder="1" applyAlignment="1" applyProtection="1">
      <alignment horizontal="justify"/>
    </xf>
    <xf numFmtId="4" fontId="32" fillId="30" borderId="19" xfId="0" applyNumberFormat="1" applyFont="1" applyFill="1" applyBorder="1" applyAlignment="1" applyProtection="1">
      <alignment horizontal="right"/>
      <protection locked="0"/>
    </xf>
    <xf numFmtId="4" fontId="30" fillId="30" borderId="19" xfId="0" applyNumberFormat="1" applyFont="1" applyFill="1" applyBorder="1" applyAlignment="1" applyProtection="1">
      <alignment horizontal="right" vertical="center" wrapText="1"/>
    </xf>
    <xf numFmtId="4" fontId="32" fillId="30" borderId="19" xfId="0" applyNumberFormat="1" applyFont="1" applyFill="1" applyBorder="1" applyAlignment="1" applyProtection="1">
      <alignment horizontal="right" vertical="center" wrapText="1"/>
    </xf>
    <xf numFmtId="4" fontId="32" fillId="30" borderId="30" xfId="0" applyNumberFormat="1" applyFont="1" applyFill="1" applyBorder="1" applyAlignment="1" applyProtection="1">
      <alignment horizontal="right" vertical="center" wrapText="1"/>
    </xf>
    <xf numFmtId="0" fontId="32" fillId="30" borderId="19" xfId="0" applyFont="1" applyFill="1" applyBorder="1" applyAlignment="1">
      <alignment horizontal="right" vertical="center" wrapText="1"/>
    </xf>
    <xf numFmtId="0" fontId="32" fillId="30" borderId="17" xfId="0" applyFont="1" applyFill="1" applyBorder="1" applyAlignment="1">
      <alignment vertical="center" wrapText="1"/>
    </xf>
    <xf numFmtId="2" fontId="2" fillId="30" borderId="19" xfId="0" applyNumberFormat="1" applyFont="1" applyFill="1" applyBorder="1" applyAlignment="1" applyProtection="1">
      <alignment horizontal="right"/>
      <protection locked="0"/>
    </xf>
    <xf numFmtId="2" fontId="2" fillId="30" borderId="30" xfId="0" applyNumberFormat="1" applyFont="1" applyFill="1" applyBorder="1" applyAlignment="1" applyProtection="1">
      <alignment horizontal="right"/>
      <protection locked="0"/>
    </xf>
    <xf numFmtId="2" fontId="32" fillId="0" borderId="7" xfId="0" applyNumberFormat="1" applyFont="1" applyFill="1" applyBorder="1" applyAlignment="1">
      <alignment horizontal="justify" vertical="top" wrapText="1"/>
    </xf>
    <xf numFmtId="0" fontId="2" fillId="30" borderId="0" xfId="0" applyFont="1" applyFill="1" applyBorder="1" applyAlignment="1" applyProtection="1">
      <alignment horizontal="justify"/>
      <protection locked="0"/>
    </xf>
    <xf numFmtId="2" fontId="2" fillId="30" borderId="42" xfId="0" applyNumberFormat="1" applyFont="1" applyFill="1" applyBorder="1" applyAlignment="1" applyProtection="1">
      <alignment horizontal="right"/>
      <protection locked="0"/>
    </xf>
    <xf numFmtId="49" fontId="2" fillId="30" borderId="10" xfId="0" applyNumberFormat="1" applyFont="1" applyFill="1" applyBorder="1" applyAlignment="1" applyProtection="1">
      <alignment horizontal="left" vertical="center" wrapText="1"/>
    </xf>
    <xf numFmtId="49" fontId="2" fillId="30" borderId="7" xfId="0" applyNumberFormat="1" applyFont="1" applyFill="1" applyBorder="1" applyAlignment="1" applyProtection="1">
      <alignment horizontal="left" vertical="center" wrapText="1"/>
    </xf>
    <xf numFmtId="49" fontId="2" fillId="30" borderId="18" xfId="0" applyNumberFormat="1" applyFont="1" applyFill="1" applyBorder="1" applyAlignment="1" applyProtection="1">
      <alignment vertical="center" wrapText="1"/>
    </xf>
    <xf numFmtId="0" fontId="2" fillId="30" borderId="25" xfId="0" applyFont="1" applyFill="1" applyBorder="1" applyAlignment="1" applyProtection="1">
      <alignment horizontal="justify"/>
      <protection locked="0"/>
    </xf>
    <xf numFmtId="49" fontId="2" fillId="30" borderId="10" xfId="0" applyNumberFormat="1" applyFont="1" applyFill="1" applyBorder="1" applyAlignment="1" applyProtection="1"/>
    <xf numFmtId="0" fontId="47" fillId="30" borderId="7" xfId="0" applyFont="1" applyFill="1" applyBorder="1"/>
    <xf numFmtId="0" fontId="47" fillId="0" borderId="0" xfId="0" applyFont="1" applyAlignment="1">
      <alignment horizontal="right"/>
    </xf>
    <xf numFmtId="0" fontId="62" fillId="0" borderId="0" xfId="0" applyNumberFormat="1" applyFont="1" applyFill="1" applyAlignment="1" applyProtection="1">
      <alignment horizontal="left" vertical="center" wrapText="1"/>
    </xf>
    <xf numFmtId="4" fontId="2" fillId="30" borderId="10" xfId="48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 applyProtection="1">
      <alignment horizontal="left" vertical="top"/>
    </xf>
    <xf numFmtId="14" fontId="32" fillId="0" borderId="0" xfId="0" applyNumberFormat="1" applyFont="1" applyFill="1" applyAlignment="1" applyProtection="1">
      <alignment wrapText="1"/>
    </xf>
    <xf numFmtId="0" fontId="56" fillId="28" borderId="0" xfId="0" applyNumberFormat="1" applyFont="1" applyFill="1" applyAlignment="1" applyProtection="1"/>
    <xf numFmtId="0" fontId="31" fillId="0" borderId="0" xfId="0" applyNumberFormat="1" applyFont="1" applyFill="1" applyAlignment="1" applyProtection="1">
      <alignment horizontal="center" vertical="center"/>
    </xf>
    <xf numFmtId="0" fontId="24" fillId="0" borderId="7" xfId="55" applyFont="1" applyFill="1" applyBorder="1" applyAlignment="1" applyProtection="1">
      <alignment horizontal="left" vertical="center" wrapText="1"/>
      <protection locked="0"/>
    </xf>
    <xf numFmtId="0" fontId="32" fillId="0" borderId="0" xfId="0" applyNumberFormat="1" applyFont="1" applyFill="1" applyAlignment="1" applyProtection="1">
      <alignment horizontal="center" vertical="center" wrapText="1"/>
    </xf>
    <xf numFmtId="0" fontId="53" fillId="0" borderId="0" xfId="0" applyNumberFormat="1" applyFont="1" applyFill="1" applyAlignment="1" applyProtection="1">
      <alignment horizontal="center" vertical="center" wrapText="1"/>
    </xf>
    <xf numFmtId="0" fontId="45" fillId="0" borderId="7" xfId="55" applyFont="1" applyFill="1" applyBorder="1" applyAlignment="1" applyProtection="1">
      <alignment horizontal="left" vertical="center"/>
      <protection locked="0"/>
    </xf>
    <xf numFmtId="0" fontId="3" fillId="0" borderId="0" xfId="0" applyNumberFormat="1" applyFont="1" applyFill="1" applyAlignment="1" applyProtection="1">
      <alignment horizontal="right" vertical="center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0" fontId="21" fillId="27" borderId="39" xfId="0" applyNumberFormat="1" applyFont="1" applyFill="1" applyBorder="1" applyAlignment="1" applyProtection="1">
      <alignment horizontal="center" vertical="center" wrapText="1"/>
    </xf>
    <xf numFmtId="0" fontId="21" fillId="27" borderId="35" xfId="0" applyNumberFormat="1" applyFont="1" applyFill="1" applyBorder="1" applyAlignment="1" applyProtection="1">
      <alignment horizontal="center" vertical="center" wrapText="1"/>
    </xf>
    <xf numFmtId="0" fontId="21" fillId="27" borderId="29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left"/>
    </xf>
    <xf numFmtId="0" fontId="2" fillId="0" borderId="0" xfId="0" applyFont="1" applyFill="1" applyBorder="1" applyAlignment="1">
      <alignment horizontal="center"/>
    </xf>
    <xf numFmtId="0" fontId="41" fillId="24" borderId="19" xfId="0" applyNumberFormat="1" applyFont="1" applyFill="1" applyBorder="1" applyAlignment="1" applyProtection="1">
      <alignment horizontal="center" vertical="center" wrapText="1"/>
    </xf>
    <xf numFmtId="0" fontId="41" fillId="24" borderId="17" xfId="0" applyNumberFormat="1" applyFont="1" applyFill="1" applyBorder="1" applyAlignment="1" applyProtection="1">
      <alignment horizontal="center" vertical="center" wrapText="1"/>
    </xf>
    <xf numFmtId="0" fontId="41" fillId="24" borderId="12" xfId="0" applyNumberFormat="1" applyFont="1" applyFill="1" applyBorder="1" applyAlignment="1" applyProtection="1">
      <alignment horizontal="center" vertical="center" wrapText="1"/>
    </xf>
    <xf numFmtId="0" fontId="50" fillId="27" borderId="26" xfId="0" applyNumberFormat="1" applyFont="1" applyFill="1" applyBorder="1" applyAlignment="1" applyProtection="1">
      <alignment horizontal="center" vertical="center" wrapText="1"/>
    </xf>
    <xf numFmtId="0" fontId="21" fillId="27" borderId="10" xfId="0" applyNumberFormat="1" applyFont="1" applyFill="1" applyBorder="1" applyAlignment="1" applyProtection="1">
      <alignment horizontal="center" vertical="center" wrapText="1"/>
    </xf>
    <xf numFmtId="0" fontId="50" fillId="27" borderId="19" xfId="0" applyNumberFormat="1" applyFont="1" applyFill="1" applyBorder="1" applyAlignment="1" applyProtection="1">
      <alignment horizontal="center" vertical="center" wrapText="1"/>
    </xf>
    <xf numFmtId="0" fontId="50" fillId="27" borderId="12" xfId="0" applyNumberFormat="1" applyFont="1" applyFill="1" applyBorder="1" applyAlignment="1" applyProtection="1">
      <alignment horizontal="center" vertical="center" wrapText="1"/>
    </xf>
    <xf numFmtId="0" fontId="2" fillId="27" borderId="18" xfId="0" applyNumberFormat="1" applyFont="1" applyFill="1" applyBorder="1" applyAlignment="1" applyProtection="1">
      <alignment horizontal="center" vertical="center" wrapText="1"/>
    </xf>
    <xf numFmtId="0" fontId="2" fillId="27" borderId="21" xfId="0" applyNumberFormat="1" applyFont="1" applyFill="1" applyBorder="1" applyAlignment="1" applyProtection="1">
      <alignment horizontal="center" vertical="center" wrapText="1"/>
    </xf>
    <xf numFmtId="0" fontId="21" fillId="27" borderId="19" xfId="0" applyNumberFormat="1" applyFont="1" applyFill="1" applyBorder="1" applyAlignment="1" applyProtection="1">
      <alignment horizontal="center" vertical="center" wrapText="1"/>
    </xf>
    <xf numFmtId="0" fontId="21" fillId="27" borderId="12" xfId="0" applyNumberFormat="1" applyFont="1" applyFill="1" applyBorder="1" applyAlignment="1" applyProtection="1">
      <alignment horizontal="center" vertical="center" wrapText="1"/>
    </xf>
    <xf numFmtId="0" fontId="2" fillId="27" borderId="19" xfId="0" applyNumberFormat="1" applyFont="1" applyFill="1" applyBorder="1" applyAlignment="1" applyProtection="1">
      <alignment horizontal="center" vertical="center" wrapText="1"/>
    </xf>
    <xf numFmtId="0" fontId="2" fillId="27" borderId="12" xfId="0" applyNumberFormat="1" applyFont="1" applyFill="1" applyBorder="1" applyAlignment="1" applyProtection="1">
      <alignment horizontal="center" vertical="center" wrapText="1"/>
    </xf>
    <xf numFmtId="0" fontId="50" fillId="27" borderId="30" xfId="0" applyNumberFormat="1" applyFont="1" applyFill="1" applyBorder="1" applyAlignment="1" applyProtection="1">
      <alignment horizontal="center" vertical="center" wrapText="1"/>
    </xf>
    <xf numFmtId="0" fontId="50" fillId="27" borderId="29" xfId="0" applyNumberFormat="1" applyFont="1" applyFill="1" applyBorder="1" applyAlignment="1" applyProtection="1">
      <alignment horizontal="center" vertical="center" wrapText="1"/>
    </xf>
    <xf numFmtId="0" fontId="32" fillId="0" borderId="0" xfId="0" applyNumberFormat="1" applyFont="1" applyFill="1" applyAlignment="1" applyProtection="1">
      <alignment horizontal="justify" vertical="center" wrapText="1"/>
    </xf>
    <xf numFmtId="0" fontId="50" fillId="27" borderId="7" xfId="0" applyNumberFormat="1" applyFont="1" applyFill="1" applyBorder="1" applyAlignment="1" applyProtection="1">
      <alignment horizontal="center" vertical="center" wrapText="1"/>
    </xf>
    <xf numFmtId="0" fontId="24" fillId="27" borderId="40" xfId="0" applyFont="1" applyFill="1" applyBorder="1" applyAlignment="1">
      <alignment horizontal="center"/>
    </xf>
    <xf numFmtId="0" fontId="24" fillId="27" borderId="34" xfId="0" applyFont="1" applyFill="1" applyBorder="1" applyAlignment="1">
      <alignment horizontal="center"/>
    </xf>
    <xf numFmtId="0" fontId="24" fillId="27" borderId="41" xfId="0" applyFont="1" applyFill="1" applyBorder="1" applyAlignment="1">
      <alignment horizontal="center"/>
    </xf>
    <xf numFmtId="0" fontId="21" fillId="27" borderId="7" xfId="0" applyNumberFormat="1" applyFont="1" applyFill="1" applyBorder="1" applyAlignment="1" applyProtection="1">
      <alignment horizontal="center" vertical="center" wrapText="1"/>
    </xf>
    <xf numFmtId="0" fontId="21" fillId="27" borderId="26" xfId="0" applyNumberFormat="1" applyFont="1" applyFill="1" applyBorder="1" applyAlignment="1" applyProtection="1">
      <alignment horizontal="center" vertical="center" wrapText="1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21" fillId="27" borderId="22" xfId="0" applyNumberFormat="1" applyFont="1" applyFill="1" applyBorder="1" applyAlignment="1" applyProtection="1">
      <alignment horizontal="center" vertical="center" wrapText="1"/>
    </xf>
    <xf numFmtId="0" fontId="21" fillId="27" borderId="15" xfId="0" applyNumberFormat="1" applyFont="1" applyFill="1" applyBorder="1" applyAlignment="1" applyProtection="1">
      <alignment horizontal="center" vertical="center" wrapText="1"/>
    </xf>
    <xf numFmtId="14" fontId="32" fillId="0" borderId="0" xfId="0" applyNumberFormat="1" applyFont="1" applyFill="1" applyAlignment="1" applyProtection="1">
      <alignment horizontal="center" vertical="center" wrapText="1"/>
    </xf>
    <xf numFmtId="0" fontId="35" fillId="0" borderId="0" xfId="0" applyNumberFormat="1" applyFont="1" applyFill="1" applyBorder="1" applyAlignment="1" applyProtection="1">
      <alignment horizontal="center" vertical="top" wrapText="1"/>
    </xf>
    <xf numFmtId="0" fontId="23" fillId="24" borderId="18" xfId="0" applyNumberFormat="1" applyFont="1" applyFill="1" applyBorder="1" applyAlignment="1" applyProtection="1">
      <alignment horizontal="justify" vertical="center" wrapText="1"/>
    </xf>
    <xf numFmtId="0" fontId="24" fillId="27" borderId="11" xfId="0" applyFont="1" applyFill="1" applyBorder="1" applyAlignment="1">
      <alignment horizontal="center"/>
    </xf>
    <xf numFmtId="0" fontId="24" fillId="27" borderId="9" xfId="0" applyFont="1" applyFill="1" applyBorder="1" applyAlignment="1">
      <alignment horizontal="center"/>
    </xf>
    <xf numFmtId="0" fontId="24" fillId="27" borderId="24" xfId="0" applyFont="1" applyFill="1" applyBorder="1" applyAlignment="1">
      <alignment horizontal="center"/>
    </xf>
    <xf numFmtId="0" fontId="57" fillId="0" borderId="0" xfId="0" applyNumberFormat="1" applyFont="1" applyFill="1" applyAlignment="1" applyProtection="1">
      <alignment horizontal="left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justify" vertical="center"/>
    </xf>
    <xf numFmtId="0" fontId="2" fillId="0" borderId="7" xfId="0" applyNumberFormat="1" applyFont="1" applyFill="1" applyBorder="1" applyAlignment="1" applyProtection="1">
      <alignment horizontal="center" vertical="top"/>
    </xf>
    <xf numFmtId="0" fontId="2" fillId="0" borderId="26" xfId="0" applyNumberFormat="1" applyFont="1" applyFill="1" applyBorder="1" applyAlignment="1" applyProtection="1">
      <alignment horizontal="center" vertical="top"/>
    </xf>
    <xf numFmtId="0" fontId="41" fillId="24" borderId="7" xfId="0" applyNumberFormat="1" applyFont="1" applyFill="1" applyBorder="1" applyAlignment="1" applyProtection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24" borderId="7" xfId="0" applyNumberFormat="1" applyFont="1" applyFill="1" applyBorder="1" applyAlignment="1" applyProtection="1">
      <alignment horizontal="center" vertical="center" wrapText="1"/>
    </xf>
    <xf numFmtId="0" fontId="2" fillId="0" borderId="3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top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14" fontId="32" fillId="0" borderId="0" xfId="0" applyNumberFormat="1" applyFont="1" applyFill="1" applyAlignment="1" applyProtection="1">
      <alignment horizontal="left" wrapText="1"/>
    </xf>
  </cellXfs>
  <cellStyles count="6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 3" xfId="63"/>
    <cellStyle name="Обычный_22.12.2014" xfId="54"/>
    <cellStyle name="Обычный_Budj_08" xfId="55"/>
    <cellStyle name="Плохой" xfId="56"/>
    <cellStyle name="Пояснение" xfId="57"/>
    <cellStyle name="Примечание" xfId="58"/>
    <cellStyle name="Связанная ячейка" xfId="59"/>
    <cellStyle name="Стиль 1" xfId="60"/>
    <cellStyle name="Текст предупреждения" xfId="61"/>
    <cellStyle name="Хороший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56"/>
    <pageSetUpPr fitToPage="1"/>
  </sheetPr>
  <dimension ref="A1:M38"/>
  <sheetViews>
    <sheetView showGridLines="0" showZeros="0" tabSelected="1" view="pageBreakPreview" topLeftCell="A3" zoomScale="60" zoomScaleNormal="100" workbookViewId="0">
      <selection activeCell="E12" sqref="E12:F12"/>
    </sheetView>
  </sheetViews>
  <sheetFormatPr defaultColWidth="9.1640625" defaultRowHeight="12.75" customHeight="1" x14ac:dyDescent="0.2"/>
  <cols>
    <col min="1" max="1" width="13.83203125" style="2" customWidth="1"/>
    <col min="2" max="2" width="48.33203125" style="2" customWidth="1"/>
    <col min="3" max="3" width="17.5" style="2" customWidth="1"/>
    <col min="4" max="4" width="19.33203125" style="2" customWidth="1"/>
    <col min="5" max="5" width="18.33203125" style="2" customWidth="1"/>
    <col min="6" max="6" width="20.1640625" style="2" customWidth="1"/>
    <col min="7" max="7" width="7.83203125" style="2" customWidth="1"/>
    <col min="8" max="12" width="9.1640625" style="2" customWidth="1"/>
    <col min="13" max="16384" width="9.1640625" style="4"/>
  </cols>
  <sheetData>
    <row r="1" spans="1:13" s="20" customFormat="1" ht="12.75" hidden="1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3" ht="12.75" hidden="1" customHeight="1" x14ac:dyDescent="0.2"/>
    <row r="3" spans="1:13" ht="12.75" customHeight="1" x14ac:dyDescent="0.2">
      <c r="D3" s="161" t="s">
        <v>224</v>
      </c>
      <c r="E3" s="161"/>
      <c r="F3" s="161"/>
      <c r="G3" s="161"/>
    </row>
    <row r="4" spans="1:13" ht="12.75" customHeight="1" x14ac:dyDescent="0.2">
      <c r="C4" s="161"/>
      <c r="D4" s="161" t="s">
        <v>223</v>
      </c>
      <c r="E4" s="161"/>
      <c r="F4" s="161"/>
      <c r="G4" s="161"/>
    </row>
    <row r="5" spans="1:13" ht="14.1" customHeight="1" x14ac:dyDescent="0.2">
      <c r="C5" s="526" t="s">
        <v>286</v>
      </c>
      <c r="D5" s="527"/>
      <c r="E5" s="527"/>
      <c r="F5" s="162"/>
      <c r="G5" s="162"/>
      <c r="M5" s="2"/>
    </row>
    <row r="6" spans="1:13" ht="15" x14ac:dyDescent="0.2">
      <c r="C6" s="526" t="s">
        <v>407</v>
      </c>
      <c r="D6" s="526"/>
      <c r="E6" s="526"/>
      <c r="F6" s="103"/>
      <c r="G6" s="41"/>
      <c r="M6" s="2"/>
    </row>
    <row r="7" spans="1:13" ht="15" x14ac:dyDescent="0.25">
      <c r="C7" s="442"/>
      <c r="D7" s="522">
        <v>44301</v>
      </c>
      <c r="E7" s="2" t="s">
        <v>455</v>
      </c>
      <c r="F7" s="103"/>
      <c r="G7" s="442"/>
      <c r="M7" s="2"/>
    </row>
    <row r="8" spans="1:13" ht="36" customHeight="1" x14ac:dyDescent="0.2">
      <c r="A8" s="524" t="s">
        <v>285</v>
      </c>
      <c r="B8" s="524"/>
      <c r="C8" s="524"/>
      <c r="D8" s="524"/>
      <c r="E8" s="524"/>
      <c r="F8" s="524"/>
    </row>
    <row r="9" spans="1:13" ht="20.25" x14ac:dyDescent="0.2">
      <c r="A9" s="164"/>
      <c r="B9" s="166">
        <v>18541000000</v>
      </c>
      <c r="C9" s="164"/>
      <c r="D9" s="164"/>
      <c r="E9" s="164"/>
      <c r="F9" s="164"/>
    </row>
    <row r="10" spans="1:13" ht="12.6" customHeight="1" x14ac:dyDescent="0.2">
      <c r="A10" s="164"/>
      <c r="B10" s="167" t="s">
        <v>247</v>
      </c>
      <c r="C10" s="164"/>
      <c r="D10" s="164"/>
      <c r="E10" s="164"/>
      <c r="F10" s="164"/>
    </row>
    <row r="11" spans="1:13" ht="12.75" customHeight="1" x14ac:dyDescent="0.2">
      <c r="A11" s="529"/>
      <c r="B11" s="529"/>
      <c r="C11" s="529"/>
      <c r="D11" s="529"/>
      <c r="E11" s="529"/>
      <c r="F11" s="22" t="s">
        <v>236</v>
      </c>
    </row>
    <row r="12" spans="1:13" s="9" customFormat="1" ht="24.75" customHeight="1" x14ac:dyDescent="0.2">
      <c r="A12" s="530" t="s">
        <v>56</v>
      </c>
      <c r="B12" s="530" t="s">
        <v>57</v>
      </c>
      <c r="C12" s="530" t="s">
        <v>230</v>
      </c>
      <c r="D12" s="530" t="s">
        <v>59</v>
      </c>
      <c r="E12" s="530" t="s">
        <v>60</v>
      </c>
      <c r="F12" s="530"/>
      <c r="G12" s="8"/>
      <c r="H12" s="8"/>
      <c r="I12" s="8"/>
      <c r="J12" s="8"/>
      <c r="K12" s="8"/>
      <c r="L12" s="8"/>
    </row>
    <row r="13" spans="1:13" s="9" customFormat="1" ht="38.25" customHeight="1" x14ac:dyDescent="0.2">
      <c r="A13" s="530"/>
      <c r="B13" s="530"/>
      <c r="C13" s="530"/>
      <c r="D13" s="530"/>
      <c r="E13" s="373" t="s">
        <v>231</v>
      </c>
      <c r="F13" s="21" t="s">
        <v>240</v>
      </c>
      <c r="G13" s="8"/>
      <c r="H13" s="8"/>
      <c r="I13" s="8"/>
      <c r="J13" s="8"/>
      <c r="K13" s="8"/>
      <c r="L13" s="8"/>
    </row>
    <row r="14" spans="1:13" s="10" customFormat="1" ht="26.25" customHeight="1" x14ac:dyDescent="0.2">
      <c r="A14" s="525" t="s">
        <v>225</v>
      </c>
      <c r="B14" s="525"/>
      <c r="C14" s="525"/>
      <c r="D14" s="525"/>
      <c r="E14" s="525"/>
      <c r="F14" s="525"/>
      <c r="G14" s="2"/>
      <c r="H14" s="2"/>
      <c r="I14" s="2"/>
      <c r="J14" s="2"/>
      <c r="K14" s="2"/>
      <c r="L14" s="2"/>
    </row>
    <row r="15" spans="1:13" s="12" customFormat="1" ht="16.5" x14ac:dyDescent="0.25">
      <c r="A15" s="53">
        <v>200000</v>
      </c>
      <c r="B15" s="54" t="s">
        <v>120</v>
      </c>
      <c r="C15" s="374">
        <f t="shared" ref="C15:C25" si="0">SUM(D15+E15)</f>
        <v>6695603.9400000004</v>
      </c>
      <c r="D15" s="56">
        <f>+D16</f>
        <v>-3380684.9799999995</v>
      </c>
      <c r="E15" s="56">
        <f>+E16</f>
        <v>10076288.92</v>
      </c>
      <c r="F15" s="52">
        <f>SUM(F16)</f>
        <v>9777747.9499999993</v>
      </c>
      <c r="G15" s="11"/>
      <c r="H15" s="11"/>
      <c r="I15" s="11"/>
      <c r="J15" s="11"/>
      <c r="K15" s="11"/>
      <c r="L15" s="11"/>
    </row>
    <row r="16" spans="1:13" s="14" customFormat="1" ht="20.25" customHeight="1" x14ac:dyDescent="0.25">
      <c r="A16" s="155">
        <v>208000</v>
      </c>
      <c r="B16" s="156" t="s">
        <v>121</v>
      </c>
      <c r="C16" s="374">
        <f>SUM(D16+E16)</f>
        <v>6695603.9400000004</v>
      </c>
      <c r="D16" s="56">
        <f>SUM(D18+D17)</f>
        <v>-3380684.9799999995</v>
      </c>
      <c r="E16" s="56">
        <f t="shared" ref="E16:F16" si="1">SUM(E18+E17)</f>
        <v>10076288.92</v>
      </c>
      <c r="F16" s="56">
        <f t="shared" si="1"/>
        <v>9777747.9499999993</v>
      </c>
      <c r="G16" s="13"/>
      <c r="H16" s="13"/>
      <c r="I16" s="13"/>
      <c r="J16" s="13"/>
      <c r="K16" s="13"/>
      <c r="L16" s="13"/>
    </row>
    <row r="17" spans="1:12" s="14" customFormat="1" ht="20.25" customHeight="1" x14ac:dyDescent="0.25">
      <c r="A17" s="157">
        <v>208100</v>
      </c>
      <c r="B17" s="158" t="s">
        <v>435</v>
      </c>
      <c r="C17" s="374">
        <f>SUM(D17+E17)</f>
        <v>6695603.9399999995</v>
      </c>
      <c r="D17" s="56">
        <v>5430118.2199999997</v>
      </c>
      <c r="E17" s="57">
        <v>1265485.72</v>
      </c>
      <c r="F17" s="57">
        <v>966944.75</v>
      </c>
      <c r="G17" s="13"/>
      <c r="H17" s="13"/>
      <c r="I17" s="13"/>
      <c r="J17" s="13"/>
      <c r="K17" s="13"/>
      <c r="L17" s="13"/>
    </row>
    <row r="18" spans="1:12" s="14" customFormat="1" ht="53.25" customHeight="1" x14ac:dyDescent="0.25">
      <c r="A18" s="157">
        <v>208400</v>
      </c>
      <c r="B18" s="158" t="s">
        <v>122</v>
      </c>
      <c r="C18" s="374">
        <f>SUM(D18+E18)</f>
        <v>0</v>
      </c>
      <c r="D18" s="278">
        <v>-8810803.1999999993</v>
      </c>
      <c r="E18" s="60">
        <f>SUM(D18*-1)</f>
        <v>8810803.1999999993</v>
      </c>
      <c r="F18" s="60">
        <f>SUM(E18)</f>
        <v>8810803.1999999993</v>
      </c>
      <c r="G18" s="13"/>
      <c r="H18" s="13"/>
      <c r="I18" s="13"/>
      <c r="J18" s="13"/>
      <c r="K18" s="13"/>
      <c r="L18" s="13"/>
    </row>
    <row r="19" spans="1:12" s="14" customFormat="1" ht="20.25" customHeight="1" x14ac:dyDescent="0.25">
      <c r="A19" s="157" t="s">
        <v>226</v>
      </c>
      <c r="B19" s="61" t="s">
        <v>227</v>
      </c>
      <c r="C19" s="374">
        <f>SUM(D19+E19)</f>
        <v>6695603.9400000004</v>
      </c>
      <c r="D19" s="77">
        <f>+D15</f>
        <v>-3380684.9799999995</v>
      </c>
      <c r="E19" s="77">
        <f>+E15</f>
        <v>10076288.92</v>
      </c>
      <c r="F19" s="57">
        <f>F21</f>
        <v>9777747.9499999993</v>
      </c>
      <c r="G19" s="13"/>
      <c r="H19" s="13"/>
      <c r="I19" s="13"/>
      <c r="J19" s="13"/>
      <c r="K19" s="13"/>
      <c r="L19" s="13"/>
    </row>
    <row r="20" spans="1:12" s="14" customFormat="1" ht="29.1" customHeight="1" x14ac:dyDescent="0.2">
      <c r="A20" s="528" t="s">
        <v>228</v>
      </c>
      <c r="B20" s="528"/>
      <c r="C20" s="528"/>
      <c r="D20" s="528"/>
      <c r="E20" s="528"/>
      <c r="F20" s="528"/>
      <c r="G20" s="13"/>
      <c r="H20" s="13"/>
      <c r="I20" s="13"/>
      <c r="J20" s="13"/>
      <c r="K20" s="13"/>
      <c r="L20" s="13"/>
    </row>
    <row r="21" spans="1:12" s="14" customFormat="1" ht="20.25" customHeight="1" x14ac:dyDescent="0.25">
      <c r="A21" s="53">
        <v>600000</v>
      </c>
      <c r="B21" s="54" t="s">
        <v>58</v>
      </c>
      <c r="C21" s="375">
        <f t="shared" si="0"/>
        <v>6507392.6399999997</v>
      </c>
      <c r="D21" s="55">
        <f>+D22</f>
        <v>-3427625.9999999991</v>
      </c>
      <c r="E21" s="55">
        <f>+E22</f>
        <v>9935018.6399999987</v>
      </c>
      <c r="F21" s="57">
        <f>F22</f>
        <v>9777747.9499999993</v>
      </c>
      <c r="G21" s="13"/>
      <c r="H21" s="13"/>
      <c r="I21" s="13"/>
      <c r="J21" s="13"/>
      <c r="K21" s="13"/>
      <c r="L21" s="13"/>
    </row>
    <row r="22" spans="1:12" s="14" customFormat="1" ht="20.25" customHeight="1" x14ac:dyDescent="0.25">
      <c r="A22" s="53">
        <v>602000</v>
      </c>
      <c r="B22" s="54" t="s">
        <v>123</v>
      </c>
      <c r="C22" s="375">
        <f t="shared" si="0"/>
        <v>6507392.6399999997</v>
      </c>
      <c r="D22" s="55">
        <f>SUM(D24+D23)</f>
        <v>-3427625.9999999991</v>
      </c>
      <c r="E22" s="55">
        <f t="shared" ref="E22:F22" si="2">SUM(E24+E23)</f>
        <v>9935018.6399999987</v>
      </c>
      <c r="F22" s="55">
        <f t="shared" si="2"/>
        <v>9777747.9499999993</v>
      </c>
      <c r="G22" s="13"/>
      <c r="H22" s="13"/>
      <c r="I22" s="13"/>
      <c r="J22" s="13"/>
      <c r="K22" s="13"/>
      <c r="L22" s="13"/>
    </row>
    <row r="23" spans="1:12" s="14" customFormat="1" ht="20.25" customHeight="1" x14ac:dyDescent="0.25">
      <c r="A23" s="58">
        <v>602100</v>
      </c>
      <c r="B23" s="158" t="s">
        <v>435</v>
      </c>
      <c r="C23" s="375">
        <f t="shared" si="0"/>
        <v>6507392.6400000006</v>
      </c>
      <c r="D23" s="55">
        <v>5383177.2000000002</v>
      </c>
      <c r="E23" s="55">
        <v>1124215.44</v>
      </c>
      <c r="F23" s="57">
        <v>966944.75</v>
      </c>
      <c r="G23" s="13"/>
      <c r="H23" s="13"/>
      <c r="I23" s="13"/>
      <c r="J23" s="13"/>
      <c r="K23" s="13"/>
      <c r="L23" s="13"/>
    </row>
    <row r="24" spans="1:12" s="14" customFormat="1" ht="38.450000000000003" customHeight="1" x14ac:dyDescent="0.25">
      <c r="A24" s="58">
        <v>602400</v>
      </c>
      <c r="B24" s="59" t="s">
        <v>122</v>
      </c>
      <c r="C24" s="374">
        <f t="shared" si="0"/>
        <v>0</v>
      </c>
      <c r="D24" s="60">
        <f>D18</f>
        <v>-8810803.1999999993</v>
      </c>
      <c r="E24" s="60">
        <f>E18</f>
        <v>8810803.1999999993</v>
      </c>
      <c r="F24" s="60">
        <f>F18</f>
        <v>8810803.1999999993</v>
      </c>
      <c r="G24" s="13"/>
      <c r="H24" s="13"/>
      <c r="I24" s="13"/>
      <c r="J24" s="13"/>
      <c r="K24" s="13"/>
      <c r="L24" s="13"/>
    </row>
    <row r="25" spans="1:12" s="16" customFormat="1" ht="18.75" customHeight="1" x14ac:dyDescent="0.25">
      <c r="A25" s="62" t="s">
        <v>226</v>
      </c>
      <c r="B25" s="61" t="s">
        <v>227</v>
      </c>
      <c r="C25" s="375">
        <f t="shared" si="0"/>
        <v>6507392.6399999997</v>
      </c>
      <c r="D25" s="55">
        <f>+D21</f>
        <v>-3427625.9999999991</v>
      </c>
      <c r="E25" s="55">
        <f>+E21</f>
        <v>9935018.6399999987</v>
      </c>
      <c r="F25" s="55">
        <f>+F21</f>
        <v>9777747.9499999993</v>
      </c>
      <c r="G25" s="15"/>
      <c r="H25" s="15"/>
      <c r="I25" s="15"/>
      <c r="J25" s="15"/>
      <c r="K25" s="15"/>
      <c r="L25" s="15"/>
    </row>
    <row r="26" spans="1:12" s="14" customFormat="1" ht="18.75" customHeight="1" x14ac:dyDescent="0.2">
      <c r="A26" s="17"/>
      <c r="B26" s="17"/>
      <c r="C26" s="17"/>
      <c r="D26" s="17"/>
      <c r="E26" s="17"/>
      <c r="F26" s="17"/>
      <c r="G26" s="13"/>
      <c r="H26" s="13"/>
      <c r="I26" s="13"/>
      <c r="J26" s="13"/>
      <c r="K26" s="13"/>
      <c r="L26" s="13"/>
    </row>
    <row r="27" spans="1:12" s="14" customFormat="1" ht="18.75" customHeight="1" x14ac:dyDescent="0.2">
      <c r="A27" s="2"/>
      <c r="B27" s="2"/>
      <c r="C27" s="2"/>
      <c r="D27" s="2"/>
      <c r="E27" s="2"/>
      <c r="F27" s="2"/>
      <c r="G27" s="13"/>
      <c r="H27" s="13"/>
      <c r="I27" s="13"/>
      <c r="J27" s="13"/>
      <c r="K27" s="13"/>
      <c r="L27" s="13"/>
    </row>
    <row r="28" spans="1:12" ht="21.75" customHeight="1" x14ac:dyDescent="0.3">
      <c r="A28" s="277" t="s">
        <v>393</v>
      </c>
      <c r="B28" s="4"/>
      <c r="C28" s="159"/>
      <c r="D28" s="95"/>
      <c r="E28" s="163" t="s">
        <v>395</v>
      </c>
      <c r="F28" s="163"/>
    </row>
    <row r="29" spans="1:12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2" spans="1:12" ht="12.75" customHeight="1" x14ac:dyDescent="0.2">
      <c r="B32" s="523" t="s">
        <v>246</v>
      </c>
      <c r="C32" s="523"/>
      <c r="D32" s="523"/>
      <c r="E32" s="523"/>
      <c r="F32" s="523"/>
    </row>
    <row r="33" spans="2:6" ht="12.75" customHeight="1" x14ac:dyDescent="0.2">
      <c r="B33" s="523"/>
      <c r="C33" s="523"/>
      <c r="D33" s="523"/>
      <c r="E33" s="523"/>
      <c r="F33" s="523"/>
    </row>
    <row r="34" spans="2:6" ht="12.75" customHeight="1" x14ac:dyDescent="0.2">
      <c r="B34" s="523"/>
      <c r="C34" s="523"/>
      <c r="D34" s="523"/>
      <c r="E34" s="523"/>
      <c r="F34" s="523"/>
    </row>
    <row r="35" spans="2:6" ht="12.75" customHeight="1" x14ac:dyDescent="0.2">
      <c r="B35" s="523"/>
      <c r="C35" s="523"/>
      <c r="D35" s="523"/>
      <c r="E35" s="523"/>
      <c r="F35" s="523"/>
    </row>
    <row r="36" spans="2:6" ht="12.75" customHeight="1" x14ac:dyDescent="0.2">
      <c r="B36" s="523"/>
      <c r="C36" s="523"/>
      <c r="D36" s="523"/>
      <c r="E36" s="523"/>
      <c r="F36" s="523"/>
    </row>
    <row r="37" spans="2:6" ht="12.75" customHeight="1" x14ac:dyDescent="0.2">
      <c r="B37" s="523"/>
      <c r="C37" s="523"/>
      <c r="D37" s="523"/>
      <c r="E37" s="523"/>
      <c r="F37" s="523"/>
    </row>
    <row r="38" spans="2:6" ht="12.75" customHeight="1" x14ac:dyDescent="0.2">
      <c r="B38" s="523"/>
      <c r="C38" s="523"/>
      <c r="D38" s="523"/>
      <c r="E38" s="523"/>
      <c r="F38" s="523"/>
    </row>
  </sheetData>
  <mergeCells count="12">
    <mergeCell ref="B32:F38"/>
    <mergeCell ref="A8:F8"/>
    <mergeCell ref="A14:F14"/>
    <mergeCell ref="C5:E5"/>
    <mergeCell ref="A20:F20"/>
    <mergeCell ref="A11:E11"/>
    <mergeCell ref="C12:C13"/>
    <mergeCell ref="D12:D13"/>
    <mergeCell ref="E12:F12"/>
    <mergeCell ref="B12:B13"/>
    <mergeCell ref="A12:A13"/>
    <mergeCell ref="C6:E6"/>
  </mergeCells>
  <phoneticPr fontId="3" type="noConversion"/>
  <printOptions horizontalCentered="1"/>
  <pageMargins left="1.1417322834645669" right="0.55118110236220474" top="0.39370078740157483" bottom="0.78740157480314965" header="0.23622047244094491" footer="0.51181102362204722"/>
  <pageSetup paperSize="9" scale="64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9"/>
  </sheetPr>
  <dimension ref="A1:DV119"/>
  <sheetViews>
    <sheetView showZeros="0" topLeftCell="A4" zoomScale="60" zoomScaleNormal="60" zoomScaleSheetLayoutView="55" workbookViewId="0">
      <pane xSplit="4" ySplit="9" topLeftCell="E13" activePane="bottomRight" state="frozen"/>
      <selection activeCell="A4" sqref="A4"/>
      <selection pane="topRight" activeCell="E4" sqref="E4"/>
      <selection pane="bottomLeft" activeCell="A13" sqref="A13"/>
      <selection pane="bottomRight" activeCell="A5" sqref="A5:P5"/>
    </sheetView>
  </sheetViews>
  <sheetFormatPr defaultRowHeight="12.75" x14ac:dyDescent="0.2"/>
  <cols>
    <col min="1" max="1" width="11.1640625" customWidth="1"/>
    <col min="2" max="2" width="8.33203125" customWidth="1"/>
    <col min="3" max="3" width="7" customWidth="1"/>
    <col min="4" max="4" width="91.83203125" style="66" customWidth="1"/>
    <col min="5" max="5" width="15.6640625" style="66" customWidth="1"/>
    <col min="6" max="7" width="16.5" style="66" customWidth="1"/>
    <col min="8" max="8" width="14.6640625" style="66" customWidth="1"/>
    <col min="9" max="9" width="9.33203125" style="66" customWidth="1"/>
    <col min="10" max="10" width="14.83203125" style="66" customWidth="1"/>
    <col min="11" max="11" width="14" style="66" customWidth="1"/>
    <col min="12" max="12" width="14.1640625" style="66" customWidth="1"/>
    <col min="13" max="13" width="13.83203125" style="66" customWidth="1"/>
    <col min="14" max="14" width="12.33203125" style="66" customWidth="1"/>
    <col min="15" max="15" width="13.5" style="66" customWidth="1"/>
    <col min="16" max="16" width="11.83203125" style="66" customWidth="1"/>
    <col min="17" max="17" width="15.83203125" style="66" customWidth="1"/>
    <col min="18" max="18" width="12.33203125" style="66" bestFit="1" customWidth="1"/>
    <col min="19" max="19" width="15.5" style="66" customWidth="1"/>
    <col min="20" max="20" width="9.6640625" style="66" customWidth="1"/>
    <col min="21" max="21" width="12.5" style="66" customWidth="1"/>
    <col min="22" max="22" width="14.5" style="66" customWidth="1"/>
    <col min="23" max="23" width="12.1640625" style="66" customWidth="1"/>
    <col min="24" max="24" width="9.1640625" style="66" customWidth="1"/>
    <col min="25" max="25" width="10.5" style="66" customWidth="1"/>
    <col min="26" max="26" width="12.83203125" style="66" customWidth="1"/>
    <col min="27" max="27" width="15.5" style="75" bestFit="1" customWidth="1"/>
    <col min="28" max="28" width="15.6640625" customWidth="1"/>
    <col min="29" max="29" width="15.5" bestFit="1" customWidth="1"/>
    <col min="30" max="30" width="15.33203125" customWidth="1"/>
    <col min="31" max="31" width="10.1640625" customWidth="1"/>
    <col min="32" max="32" width="14.33203125" style="75" customWidth="1"/>
    <col min="33" max="33" width="13.83203125" style="75" customWidth="1"/>
    <col min="34" max="34" width="14.5" customWidth="1"/>
    <col min="35" max="35" width="12.83203125" customWidth="1"/>
    <col min="36" max="36" width="10.83203125" customWidth="1"/>
    <col min="37" max="37" width="12.5" customWidth="1"/>
    <col min="38" max="38" width="16.1640625" style="69" customWidth="1"/>
    <col min="39" max="126" width="8.83203125" style="4" customWidth="1"/>
  </cols>
  <sheetData>
    <row r="1" spans="1:126" s="4" customFormat="1" ht="11.45" customHeight="1" x14ac:dyDescent="0.2">
      <c r="D1" s="154"/>
      <c r="E1" s="154"/>
      <c r="F1" s="154"/>
      <c r="G1" s="154"/>
      <c r="H1" s="154"/>
      <c r="I1" s="154"/>
      <c r="J1" s="154"/>
      <c r="K1" s="154"/>
      <c r="L1" s="154"/>
      <c r="M1" s="534" t="s">
        <v>222</v>
      </c>
      <c r="N1" s="534"/>
      <c r="Q1" s="154"/>
      <c r="R1" s="154"/>
      <c r="S1" s="154"/>
      <c r="T1" s="154"/>
      <c r="U1" s="154"/>
      <c r="V1" s="154"/>
      <c r="W1" s="154"/>
      <c r="AA1" s="73"/>
      <c r="AF1" s="73"/>
      <c r="AG1" s="73"/>
      <c r="AL1" s="73"/>
    </row>
    <row r="2" spans="1:126" s="4" customFormat="1" x14ac:dyDescent="0.2">
      <c r="D2" s="154"/>
      <c r="E2" s="154"/>
      <c r="F2" s="154"/>
      <c r="G2" s="154"/>
      <c r="H2" s="154"/>
      <c r="I2" s="154"/>
      <c r="J2" s="154"/>
      <c r="K2" s="154"/>
      <c r="L2" s="154"/>
      <c r="M2" s="534" t="s">
        <v>223</v>
      </c>
      <c r="N2" s="534"/>
      <c r="Q2" s="154"/>
      <c r="R2" s="154"/>
      <c r="S2" s="154"/>
      <c r="T2" s="154"/>
      <c r="U2" s="154"/>
      <c r="V2" s="154"/>
      <c r="W2" s="154"/>
      <c r="AA2" s="73"/>
      <c r="AF2" s="73"/>
      <c r="AG2" s="73"/>
      <c r="AL2" s="73"/>
    </row>
    <row r="3" spans="1:126" s="17" customFormat="1" ht="58.15" customHeight="1" x14ac:dyDescent="0.2">
      <c r="A3" s="23"/>
      <c r="B3" s="23"/>
      <c r="C3" s="23"/>
      <c r="D3" s="65"/>
      <c r="E3" s="65"/>
      <c r="F3" s="65"/>
      <c r="G3" s="65"/>
      <c r="H3" s="65"/>
      <c r="I3" s="65"/>
      <c r="J3" s="65"/>
      <c r="K3" s="65"/>
      <c r="L3" s="65"/>
      <c r="M3" s="551" t="s">
        <v>414</v>
      </c>
      <c r="N3" s="551"/>
      <c r="O3" s="551"/>
      <c r="P3" s="551"/>
      <c r="Q3" s="65"/>
      <c r="R3" s="65"/>
      <c r="S3" s="65"/>
      <c r="T3" s="65"/>
      <c r="U3" s="65"/>
      <c r="V3" s="65"/>
      <c r="W3" s="65"/>
      <c r="AA3" s="87"/>
      <c r="AB3" s="1"/>
      <c r="AC3" s="91"/>
      <c r="AD3" s="91"/>
      <c r="AE3" s="91"/>
      <c r="AF3" s="91"/>
      <c r="AG3" s="91"/>
      <c r="AH3" s="91"/>
      <c r="AL3" s="72"/>
    </row>
    <row r="4" spans="1:126" s="17" customFormat="1" ht="20.45" customHeight="1" x14ac:dyDescent="0.2">
      <c r="A4" s="23"/>
      <c r="B4" s="23"/>
      <c r="C4" s="23"/>
      <c r="D4" s="65"/>
      <c r="E4" s="65"/>
      <c r="F4" s="65"/>
      <c r="G4" s="65"/>
      <c r="H4" s="65"/>
      <c r="I4" s="65"/>
      <c r="J4" s="65"/>
      <c r="K4" s="65"/>
      <c r="L4" s="561">
        <v>44301</v>
      </c>
      <c r="M4" s="561"/>
      <c r="N4" s="521" t="s">
        <v>455</v>
      </c>
      <c r="O4" s="438"/>
      <c r="Q4" s="65"/>
      <c r="R4" s="65"/>
      <c r="S4" s="65"/>
      <c r="T4" s="65"/>
      <c r="U4" s="65"/>
      <c r="V4" s="65"/>
      <c r="W4" s="65"/>
      <c r="AA4" s="87"/>
      <c r="AB4" s="1"/>
      <c r="AC4" s="1"/>
      <c r="AD4" s="1"/>
      <c r="AE4" s="1"/>
      <c r="AF4" s="87"/>
      <c r="AG4" s="87"/>
      <c r="AH4" s="1"/>
      <c r="AL4" s="103"/>
    </row>
    <row r="5" spans="1:126" s="17" customFormat="1" ht="25.35" customHeight="1" x14ac:dyDescent="0.2">
      <c r="A5" s="562" t="s">
        <v>288</v>
      </c>
      <c r="B5" s="562"/>
      <c r="C5" s="562"/>
      <c r="D5" s="562"/>
      <c r="E5" s="562"/>
      <c r="F5" s="562"/>
      <c r="G5" s="562"/>
      <c r="H5" s="562"/>
      <c r="I5" s="562"/>
      <c r="J5" s="562"/>
      <c r="K5" s="562"/>
      <c r="L5" s="562"/>
      <c r="M5" s="562"/>
      <c r="N5" s="562"/>
      <c r="O5" s="562"/>
      <c r="P5" s="562"/>
      <c r="Q5" s="380"/>
      <c r="R5" s="380"/>
      <c r="S5" s="380"/>
      <c r="T5" s="380"/>
      <c r="U5" s="380"/>
      <c r="V5" s="380"/>
      <c r="W5" s="380"/>
      <c r="X5" s="380"/>
      <c r="Y5" s="380"/>
      <c r="Z5" s="380"/>
      <c r="AA5" s="380"/>
      <c r="AB5" s="380"/>
      <c r="AC5" s="380"/>
      <c r="AD5" s="380"/>
      <c r="AE5" s="380"/>
      <c r="AF5" s="380"/>
      <c r="AG5" s="380"/>
      <c r="AH5" s="380"/>
      <c r="AI5" s="380"/>
      <c r="AJ5" s="380"/>
      <c r="AK5" s="380"/>
      <c r="AL5" s="64"/>
    </row>
    <row r="6" spans="1:126" s="17" customFormat="1" ht="18.75" x14ac:dyDescent="0.3">
      <c r="A6" s="70"/>
      <c r="B6" s="36"/>
      <c r="C6" s="36"/>
      <c r="D6" s="166">
        <v>18541000000</v>
      </c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  <c r="R6" s="379"/>
      <c r="S6" s="379"/>
      <c r="T6" s="379"/>
      <c r="U6" s="379"/>
      <c r="V6" s="379"/>
      <c r="W6" s="379"/>
      <c r="X6" s="379"/>
      <c r="Y6" s="379"/>
      <c r="Z6" s="379"/>
      <c r="AA6" s="88"/>
      <c r="AB6" s="67"/>
      <c r="AC6" s="25"/>
      <c r="AD6" s="67"/>
      <c r="AE6" s="67"/>
      <c r="AF6" s="3"/>
      <c r="AG6" s="3"/>
      <c r="AH6" s="27"/>
      <c r="AI6" s="27"/>
      <c r="AJ6" s="27"/>
      <c r="AK6" s="27"/>
    </row>
    <row r="7" spans="1:126" s="17" customFormat="1" ht="18.75" x14ac:dyDescent="0.3">
      <c r="A7" s="70"/>
      <c r="B7" s="36"/>
      <c r="C7" s="36"/>
      <c r="D7" s="167" t="s">
        <v>247</v>
      </c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47" t="s">
        <v>236</v>
      </c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88"/>
      <c r="AB7" s="67"/>
      <c r="AC7" s="25"/>
      <c r="AD7" s="67"/>
      <c r="AE7" s="67"/>
      <c r="AF7" s="3"/>
      <c r="AG7" s="3"/>
      <c r="AH7" s="27"/>
      <c r="AJ7" s="27"/>
      <c r="AK7" s="27"/>
      <c r="AL7" s="147"/>
    </row>
    <row r="8" spans="1:126" s="17" customFormat="1" ht="17.45" customHeight="1" thickBot="1" x14ac:dyDescent="0.25">
      <c r="AA8" s="535"/>
      <c r="AB8" s="535"/>
      <c r="AC8" s="535"/>
      <c r="AD8" s="535"/>
      <c r="AE8" s="535"/>
      <c r="AF8" s="535"/>
      <c r="AG8" s="535"/>
      <c r="AH8" s="535"/>
      <c r="AI8" s="535"/>
      <c r="AJ8" s="535"/>
      <c r="AK8" s="535"/>
      <c r="AL8" s="144"/>
    </row>
    <row r="9" spans="1:126" s="48" customFormat="1" ht="21.75" customHeight="1" x14ac:dyDescent="0.25">
      <c r="A9" s="536" t="s">
        <v>248</v>
      </c>
      <c r="B9" s="536" t="s">
        <v>249</v>
      </c>
      <c r="C9" s="536" t="s">
        <v>250</v>
      </c>
      <c r="D9" s="563" t="s">
        <v>251</v>
      </c>
      <c r="E9" s="564" t="s">
        <v>409</v>
      </c>
      <c r="F9" s="565"/>
      <c r="G9" s="565"/>
      <c r="H9" s="565"/>
      <c r="I9" s="565"/>
      <c r="J9" s="565"/>
      <c r="K9" s="565"/>
      <c r="L9" s="565"/>
      <c r="M9" s="565"/>
      <c r="N9" s="565"/>
      <c r="O9" s="566"/>
      <c r="P9" s="564" t="s">
        <v>410</v>
      </c>
      <c r="Q9" s="565"/>
      <c r="R9" s="565"/>
      <c r="S9" s="565"/>
      <c r="T9" s="565"/>
      <c r="U9" s="565"/>
      <c r="V9" s="565"/>
      <c r="W9" s="565"/>
      <c r="X9" s="565"/>
      <c r="Y9" s="565"/>
      <c r="Z9" s="566"/>
      <c r="AA9" s="553" t="s">
        <v>413</v>
      </c>
      <c r="AB9" s="554"/>
      <c r="AC9" s="554"/>
      <c r="AD9" s="554"/>
      <c r="AE9" s="554"/>
      <c r="AF9" s="554"/>
      <c r="AG9" s="554"/>
      <c r="AH9" s="554"/>
      <c r="AI9" s="554"/>
      <c r="AJ9" s="554"/>
      <c r="AK9" s="555"/>
      <c r="AL9" s="531" t="s">
        <v>61</v>
      </c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</row>
    <row r="10" spans="1:126" s="48" customFormat="1" ht="16.5" customHeight="1" x14ac:dyDescent="0.2">
      <c r="A10" s="537"/>
      <c r="B10" s="537"/>
      <c r="C10" s="537"/>
      <c r="D10" s="563"/>
      <c r="E10" s="540" t="s">
        <v>59</v>
      </c>
      <c r="F10" s="556"/>
      <c r="G10" s="556"/>
      <c r="H10" s="556"/>
      <c r="I10" s="556"/>
      <c r="J10" s="556" t="s">
        <v>60</v>
      </c>
      <c r="K10" s="556"/>
      <c r="L10" s="556"/>
      <c r="M10" s="556"/>
      <c r="N10" s="556"/>
      <c r="O10" s="557"/>
      <c r="P10" s="540" t="s">
        <v>59</v>
      </c>
      <c r="Q10" s="556"/>
      <c r="R10" s="556"/>
      <c r="S10" s="556"/>
      <c r="T10" s="556"/>
      <c r="U10" s="556" t="s">
        <v>60</v>
      </c>
      <c r="V10" s="556"/>
      <c r="W10" s="556"/>
      <c r="X10" s="556"/>
      <c r="Y10" s="556"/>
      <c r="Z10" s="557"/>
      <c r="AA10" s="540" t="s">
        <v>59</v>
      </c>
      <c r="AB10" s="556"/>
      <c r="AC10" s="556"/>
      <c r="AD10" s="556"/>
      <c r="AE10" s="556"/>
      <c r="AF10" s="556" t="s">
        <v>60</v>
      </c>
      <c r="AG10" s="556"/>
      <c r="AH10" s="556"/>
      <c r="AI10" s="556"/>
      <c r="AJ10" s="556"/>
      <c r="AK10" s="557"/>
      <c r="AL10" s="532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</row>
    <row r="11" spans="1:126" s="48" customFormat="1" ht="20.25" customHeight="1" x14ac:dyDescent="0.2">
      <c r="A11" s="537"/>
      <c r="B11" s="537"/>
      <c r="C11" s="537"/>
      <c r="D11" s="563"/>
      <c r="E11" s="540" t="s">
        <v>230</v>
      </c>
      <c r="F11" s="552" t="s">
        <v>62</v>
      </c>
      <c r="G11" s="558" t="s">
        <v>63</v>
      </c>
      <c r="H11" s="558"/>
      <c r="I11" s="552" t="s">
        <v>64</v>
      </c>
      <c r="J11" s="556" t="s">
        <v>230</v>
      </c>
      <c r="K11" s="558" t="s">
        <v>240</v>
      </c>
      <c r="L11" s="552" t="s">
        <v>62</v>
      </c>
      <c r="M11" s="558" t="s">
        <v>63</v>
      </c>
      <c r="N11" s="558"/>
      <c r="O11" s="539" t="s">
        <v>64</v>
      </c>
      <c r="P11" s="540" t="s">
        <v>230</v>
      </c>
      <c r="Q11" s="552" t="s">
        <v>62</v>
      </c>
      <c r="R11" s="558" t="s">
        <v>63</v>
      </c>
      <c r="S11" s="558"/>
      <c r="T11" s="552" t="s">
        <v>64</v>
      </c>
      <c r="U11" s="556" t="s">
        <v>230</v>
      </c>
      <c r="V11" s="558" t="s">
        <v>411</v>
      </c>
      <c r="W11" s="552" t="s">
        <v>62</v>
      </c>
      <c r="X11" s="558" t="s">
        <v>63</v>
      </c>
      <c r="Y11" s="558"/>
      <c r="Z11" s="539" t="s">
        <v>64</v>
      </c>
      <c r="AA11" s="559" t="s">
        <v>230</v>
      </c>
      <c r="AB11" s="541" t="s">
        <v>62</v>
      </c>
      <c r="AC11" s="543" t="s">
        <v>63</v>
      </c>
      <c r="AD11" s="544"/>
      <c r="AE11" s="541" t="s">
        <v>64</v>
      </c>
      <c r="AF11" s="545" t="s">
        <v>230</v>
      </c>
      <c r="AG11" s="547" t="s">
        <v>240</v>
      </c>
      <c r="AH11" s="541" t="s">
        <v>62</v>
      </c>
      <c r="AI11" s="543" t="s">
        <v>63</v>
      </c>
      <c r="AJ11" s="544"/>
      <c r="AK11" s="549" t="s">
        <v>64</v>
      </c>
      <c r="AL11" s="532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</row>
    <row r="12" spans="1:126" s="48" customFormat="1" ht="45.6" customHeight="1" x14ac:dyDescent="0.2">
      <c r="A12" s="538"/>
      <c r="B12" s="538"/>
      <c r="C12" s="538"/>
      <c r="D12" s="563"/>
      <c r="E12" s="540"/>
      <c r="F12" s="552"/>
      <c r="G12" s="376" t="s">
        <v>65</v>
      </c>
      <c r="H12" s="376" t="s">
        <v>66</v>
      </c>
      <c r="I12" s="552"/>
      <c r="J12" s="556"/>
      <c r="K12" s="558"/>
      <c r="L12" s="552"/>
      <c r="M12" s="376" t="s">
        <v>65</v>
      </c>
      <c r="N12" s="377" t="s">
        <v>66</v>
      </c>
      <c r="O12" s="539"/>
      <c r="P12" s="540"/>
      <c r="Q12" s="552"/>
      <c r="R12" s="376" t="s">
        <v>65</v>
      </c>
      <c r="S12" s="376" t="s">
        <v>66</v>
      </c>
      <c r="T12" s="552"/>
      <c r="U12" s="556"/>
      <c r="V12" s="558"/>
      <c r="W12" s="552"/>
      <c r="X12" s="376" t="s">
        <v>65</v>
      </c>
      <c r="Y12" s="377" t="s">
        <v>66</v>
      </c>
      <c r="Z12" s="539"/>
      <c r="AA12" s="560"/>
      <c r="AB12" s="542"/>
      <c r="AC12" s="376" t="s">
        <v>65</v>
      </c>
      <c r="AD12" s="376" t="s">
        <v>66</v>
      </c>
      <c r="AE12" s="542"/>
      <c r="AF12" s="546"/>
      <c r="AG12" s="548"/>
      <c r="AH12" s="542"/>
      <c r="AI12" s="376" t="s">
        <v>65</v>
      </c>
      <c r="AJ12" s="377" t="s">
        <v>66</v>
      </c>
      <c r="AK12" s="550"/>
      <c r="AL12" s="533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</row>
    <row r="13" spans="1:126" s="100" customFormat="1" x14ac:dyDescent="0.2">
      <c r="A13" s="113" t="s">
        <v>198</v>
      </c>
      <c r="B13" s="114"/>
      <c r="C13" s="114"/>
      <c r="D13" s="381" t="s">
        <v>101</v>
      </c>
      <c r="E13" s="405">
        <v>29623987</v>
      </c>
      <c r="F13" s="220">
        <v>29623987</v>
      </c>
      <c r="G13" s="220">
        <v>14557762</v>
      </c>
      <c r="H13" s="220">
        <v>621680</v>
      </c>
      <c r="I13" s="220">
        <v>0</v>
      </c>
      <c r="J13" s="220">
        <v>1705026</v>
      </c>
      <c r="K13" s="220">
        <v>1680026</v>
      </c>
      <c r="L13" s="220">
        <v>122000</v>
      </c>
      <c r="M13" s="220">
        <v>0</v>
      </c>
      <c r="N13" s="220">
        <v>0</v>
      </c>
      <c r="O13" s="406">
        <v>1583026</v>
      </c>
      <c r="P13" s="458">
        <v>0</v>
      </c>
      <c r="Q13" s="115">
        <v>0</v>
      </c>
      <c r="R13" s="115">
        <v>0</v>
      </c>
      <c r="S13" s="115">
        <v>0</v>
      </c>
      <c r="T13" s="115">
        <v>0</v>
      </c>
      <c r="U13" s="115">
        <v>0</v>
      </c>
      <c r="V13" s="115">
        <v>0</v>
      </c>
      <c r="W13" s="115">
        <v>0</v>
      </c>
      <c r="X13" s="115">
        <v>0</v>
      </c>
      <c r="Y13" s="115">
        <v>0</v>
      </c>
      <c r="Z13" s="459">
        <v>0</v>
      </c>
      <c r="AA13" s="458">
        <v>29623987</v>
      </c>
      <c r="AB13" s="220">
        <v>29623987</v>
      </c>
      <c r="AC13" s="220">
        <v>14557762</v>
      </c>
      <c r="AD13" s="220">
        <v>621680</v>
      </c>
      <c r="AE13" s="220">
        <v>0</v>
      </c>
      <c r="AF13" s="220">
        <v>1705026</v>
      </c>
      <c r="AG13" s="220">
        <v>1680026</v>
      </c>
      <c r="AH13" s="220">
        <v>122000</v>
      </c>
      <c r="AI13" s="220">
        <v>0</v>
      </c>
      <c r="AJ13" s="220">
        <v>0</v>
      </c>
      <c r="AK13" s="220">
        <v>1583026</v>
      </c>
      <c r="AL13" s="406">
        <v>31329013</v>
      </c>
    </row>
    <row r="14" spans="1:126" s="99" customFormat="1" x14ac:dyDescent="0.2">
      <c r="A14" s="43" t="s">
        <v>199</v>
      </c>
      <c r="B14" s="44"/>
      <c r="C14" s="44"/>
      <c r="D14" s="382" t="s">
        <v>101</v>
      </c>
      <c r="E14" s="407">
        <v>29623987</v>
      </c>
      <c r="F14" s="221">
        <v>29623987</v>
      </c>
      <c r="G14" s="221">
        <v>14557762</v>
      </c>
      <c r="H14" s="221">
        <v>621680</v>
      </c>
      <c r="I14" s="221">
        <v>0</v>
      </c>
      <c r="J14" s="221">
        <v>1705026</v>
      </c>
      <c r="K14" s="221">
        <v>1680026</v>
      </c>
      <c r="L14" s="221">
        <v>122000</v>
      </c>
      <c r="M14" s="221">
        <v>0</v>
      </c>
      <c r="N14" s="221">
        <v>0</v>
      </c>
      <c r="O14" s="408">
        <v>1583026</v>
      </c>
      <c r="P14" s="460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461">
        <v>0</v>
      </c>
      <c r="AA14" s="460">
        <v>29623987</v>
      </c>
      <c r="AB14" s="221">
        <v>29623987</v>
      </c>
      <c r="AC14" s="221">
        <v>14557762</v>
      </c>
      <c r="AD14" s="221">
        <v>621680</v>
      </c>
      <c r="AE14" s="221">
        <v>0</v>
      </c>
      <c r="AF14" s="221">
        <v>1705026</v>
      </c>
      <c r="AG14" s="221">
        <v>1680026</v>
      </c>
      <c r="AH14" s="221">
        <v>122000</v>
      </c>
      <c r="AI14" s="221">
        <v>0</v>
      </c>
      <c r="AJ14" s="221">
        <v>0</v>
      </c>
      <c r="AK14" s="221">
        <v>1583026</v>
      </c>
      <c r="AL14" s="408">
        <v>31329013</v>
      </c>
    </row>
    <row r="15" spans="1:126" s="68" customFormat="1" ht="25.5" x14ac:dyDescent="0.2">
      <c r="A15" s="187" t="s">
        <v>200</v>
      </c>
      <c r="B15" s="149" t="s">
        <v>150</v>
      </c>
      <c r="C15" s="149" t="s">
        <v>67</v>
      </c>
      <c r="D15" s="383" t="s">
        <v>353</v>
      </c>
      <c r="E15" s="409">
        <v>19559650</v>
      </c>
      <c r="F15" s="218">
        <v>19559650</v>
      </c>
      <c r="G15" s="218">
        <v>14557762</v>
      </c>
      <c r="H15" s="218">
        <v>611080</v>
      </c>
      <c r="I15" s="218">
        <v>0</v>
      </c>
      <c r="J15" s="297">
        <v>5000</v>
      </c>
      <c r="K15" s="297">
        <v>0</v>
      </c>
      <c r="L15" s="297">
        <v>5000</v>
      </c>
      <c r="M15" s="218">
        <v>0</v>
      </c>
      <c r="N15" s="218">
        <v>0</v>
      </c>
      <c r="O15" s="410">
        <v>0</v>
      </c>
      <c r="P15" s="462">
        <v>0</v>
      </c>
      <c r="Q15" s="463"/>
      <c r="R15" s="463"/>
      <c r="S15" s="463"/>
      <c r="T15" s="463"/>
      <c r="U15" s="440">
        <v>0</v>
      </c>
      <c r="V15" s="463"/>
      <c r="W15" s="463"/>
      <c r="X15" s="463"/>
      <c r="Y15" s="463"/>
      <c r="Z15" s="464"/>
      <c r="AA15" s="462">
        <v>19559650</v>
      </c>
      <c r="AB15" s="218">
        <v>19559650</v>
      </c>
      <c r="AC15" s="218">
        <v>14557762</v>
      </c>
      <c r="AD15" s="218">
        <v>611080</v>
      </c>
      <c r="AE15" s="218">
        <v>0</v>
      </c>
      <c r="AF15" s="218">
        <v>5000</v>
      </c>
      <c r="AG15" s="218">
        <v>0</v>
      </c>
      <c r="AH15" s="218">
        <v>5000</v>
      </c>
      <c r="AI15" s="218">
        <v>0</v>
      </c>
      <c r="AJ15" s="218">
        <v>0</v>
      </c>
      <c r="AK15" s="218">
        <v>0</v>
      </c>
      <c r="AL15" s="219">
        <v>19564650</v>
      </c>
    </row>
    <row r="16" spans="1:126" s="68" customFormat="1" x14ac:dyDescent="0.2">
      <c r="A16" s="187" t="s">
        <v>201</v>
      </c>
      <c r="B16" s="149" t="s">
        <v>99</v>
      </c>
      <c r="C16" s="149" t="s">
        <v>81</v>
      </c>
      <c r="D16" s="384" t="s">
        <v>180</v>
      </c>
      <c r="E16" s="409">
        <v>235000</v>
      </c>
      <c r="F16" s="218">
        <v>235000</v>
      </c>
      <c r="G16" s="218">
        <v>0</v>
      </c>
      <c r="H16" s="218">
        <v>0</v>
      </c>
      <c r="I16" s="218">
        <v>0</v>
      </c>
      <c r="J16" s="297">
        <v>0</v>
      </c>
      <c r="K16" s="297">
        <v>0</v>
      </c>
      <c r="L16" s="297">
        <v>0</v>
      </c>
      <c r="M16" s="218">
        <v>0</v>
      </c>
      <c r="N16" s="218">
        <v>0</v>
      </c>
      <c r="O16" s="410">
        <v>0</v>
      </c>
      <c r="P16" s="462">
        <v>0</v>
      </c>
      <c r="Q16" s="463"/>
      <c r="R16" s="463"/>
      <c r="S16" s="463"/>
      <c r="T16" s="463"/>
      <c r="U16" s="440">
        <v>0</v>
      </c>
      <c r="V16" s="465"/>
      <c r="W16" s="465"/>
      <c r="X16" s="465"/>
      <c r="Y16" s="465"/>
      <c r="Z16" s="466"/>
      <c r="AA16" s="462">
        <v>235000</v>
      </c>
      <c r="AB16" s="218">
        <v>235000</v>
      </c>
      <c r="AC16" s="218">
        <v>0</v>
      </c>
      <c r="AD16" s="218">
        <v>0</v>
      </c>
      <c r="AE16" s="218">
        <v>0</v>
      </c>
      <c r="AF16" s="218">
        <v>0</v>
      </c>
      <c r="AG16" s="218">
        <v>0</v>
      </c>
      <c r="AH16" s="218">
        <v>0</v>
      </c>
      <c r="AI16" s="218">
        <v>0</v>
      </c>
      <c r="AJ16" s="218">
        <v>0</v>
      </c>
      <c r="AK16" s="218">
        <v>0</v>
      </c>
      <c r="AL16" s="219">
        <v>235000</v>
      </c>
    </row>
    <row r="17" spans="1:38" s="68" customFormat="1" x14ac:dyDescent="0.2">
      <c r="A17" s="187" t="s">
        <v>379</v>
      </c>
      <c r="B17" s="149" t="s">
        <v>377</v>
      </c>
      <c r="C17" s="149" t="s">
        <v>77</v>
      </c>
      <c r="D17" s="384" t="s">
        <v>161</v>
      </c>
      <c r="E17" s="409">
        <v>28438</v>
      </c>
      <c r="F17" s="218">
        <v>28438</v>
      </c>
      <c r="G17" s="218">
        <v>0</v>
      </c>
      <c r="H17" s="218">
        <v>0</v>
      </c>
      <c r="I17" s="218">
        <v>0</v>
      </c>
      <c r="J17" s="218">
        <v>0</v>
      </c>
      <c r="K17" s="218">
        <v>0</v>
      </c>
      <c r="L17" s="218">
        <v>0</v>
      </c>
      <c r="M17" s="218">
        <v>0</v>
      </c>
      <c r="N17" s="218">
        <v>0</v>
      </c>
      <c r="O17" s="410">
        <v>0</v>
      </c>
      <c r="P17" s="462">
        <v>0</v>
      </c>
      <c r="Q17" s="463"/>
      <c r="R17" s="463"/>
      <c r="S17" s="463"/>
      <c r="T17" s="463"/>
      <c r="U17" s="440">
        <v>0</v>
      </c>
      <c r="V17" s="465"/>
      <c r="W17" s="465"/>
      <c r="X17" s="465"/>
      <c r="Y17" s="465"/>
      <c r="Z17" s="466"/>
      <c r="AA17" s="462">
        <v>28438</v>
      </c>
      <c r="AB17" s="218">
        <v>28438</v>
      </c>
      <c r="AC17" s="218">
        <v>0</v>
      </c>
      <c r="AD17" s="218">
        <v>0</v>
      </c>
      <c r="AE17" s="218">
        <v>0</v>
      </c>
      <c r="AF17" s="218">
        <v>0</v>
      </c>
      <c r="AG17" s="218">
        <v>0</v>
      </c>
      <c r="AH17" s="218">
        <v>0</v>
      </c>
      <c r="AI17" s="218">
        <v>0</v>
      </c>
      <c r="AJ17" s="218">
        <v>0</v>
      </c>
      <c r="AK17" s="218">
        <v>0</v>
      </c>
      <c r="AL17" s="219">
        <v>28438</v>
      </c>
    </row>
    <row r="18" spans="1:38" s="68" customFormat="1" x14ac:dyDescent="0.2">
      <c r="A18" s="187" t="s">
        <v>202</v>
      </c>
      <c r="B18" s="149" t="s">
        <v>103</v>
      </c>
      <c r="C18" s="149" t="s">
        <v>78</v>
      </c>
      <c r="D18" s="385" t="s">
        <v>102</v>
      </c>
      <c r="E18" s="409">
        <v>5624496</v>
      </c>
      <c r="F18" s="218">
        <v>5624496</v>
      </c>
      <c r="G18" s="218">
        <v>0</v>
      </c>
      <c r="H18" s="218">
        <v>0</v>
      </c>
      <c r="I18" s="218">
        <v>0</v>
      </c>
      <c r="J18" s="218">
        <v>180000</v>
      </c>
      <c r="K18" s="217">
        <v>180000</v>
      </c>
      <c r="L18" s="218">
        <v>0</v>
      </c>
      <c r="M18" s="218">
        <v>0</v>
      </c>
      <c r="N18" s="218">
        <v>0</v>
      </c>
      <c r="O18" s="411">
        <v>180000</v>
      </c>
      <c r="P18" s="462">
        <v>0</v>
      </c>
      <c r="Q18" s="463"/>
      <c r="R18" s="463"/>
      <c r="S18" s="463"/>
      <c r="T18" s="463"/>
      <c r="U18" s="440">
        <v>0</v>
      </c>
      <c r="V18" s="467"/>
      <c r="W18" s="467"/>
      <c r="X18" s="467"/>
      <c r="Y18" s="467"/>
      <c r="Z18" s="468"/>
      <c r="AA18" s="462">
        <v>5624496</v>
      </c>
      <c r="AB18" s="218">
        <v>5624496</v>
      </c>
      <c r="AC18" s="218">
        <v>0</v>
      </c>
      <c r="AD18" s="218">
        <v>0</v>
      </c>
      <c r="AE18" s="218">
        <v>0</v>
      </c>
      <c r="AF18" s="218">
        <v>180000</v>
      </c>
      <c r="AG18" s="218">
        <v>180000</v>
      </c>
      <c r="AH18" s="218">
        <v>0</v>
      </c>
      <c r="AI18" s="218">
        <v>0</v>
      </c>
      <c r="AJ18" s="218">
        <v>0</v>
      </c>
      <c r="AK18" s="218">
        <v>180000</v>
      </c>
      <c r="AL18" s="219">
        <v>5804496</v>
      </c>
    </row>
    <row r="19" spans="1:38" s="80" customFormat="1" ht="13.15" customHeight="1" x14ac:dyDescent="0.2">
      <c r="A19" s="187" t="s">
        <v>203</v>
      </c>
      <c r="B19" s="149" t="s">
        <v>48</v>
      </c>
      <c r="C19" s="149" t="s">
        <v>79</v>
      </c>
      <c r="D19" s="386" t="s">
        <v>188</v>
      </c>
      <c r="E19" s="409">
        <v>2317200</v>
      </c>
      <c r="F19" s="218">
        <v>2317200</v>
      </c>
      <c r="G19" s="218">
        <v>0</v>
      </c>
      <c r="H19" s="218">
        <v>0</v>
      </c>
      <c r="I19" s="218">
        <v>0</v>
      </c>
      <c r="J19" s="218">
        <v>0</v>
      </c>
      <c r="K19" s="218">
        <v>0</v>
      </c>
      <c r="L19" s="218">
        <v>0</v>
      </c>
      <c r="M19" s="218">
        <v>0</v>
      </c>
      <c r="N19" s="218">
        <v>0</v>
      </c>
      <c r="O19" s="410">
        <v>0</v>
      </c>
      <c r="P19" s="462">
        <v>0</v>
      </c>
      <c r="Q19" s="463"/>
      <c r="R19" s="463"/>
      <c r="S19" s="463"/>
      <c r="T19" s="463"/>
      <c r="U19" s="440">
        <v>0</v>
      </c>
      <c r="V19" s="465"/>
      <c r="W19" s="465"/>
      <c r="X19" s="465"/>
      <c r="Y19" s="465"/>
      <c r="Z19" s="466"/>
      <c r="AA19" s="462">
        <v>2317200</v>
      </c>
      <c r="AB19" s="218">
        <v>2317200</v>
      </c>
      <c r="AC19" s="218">
        <v>0</v>
      </c>
      <c r="AD19" s="218">
        <v>0</v>
      </c>
      <c r="AE19" s="218">
        <v>0</v>
      </c>
      <c r="AF19" s="218">
        <v>0</v>
      </c>
      <c r="AG19" s="218">
        <v>0</v>
      </c>
      <c r="AH19" s="218">
        <v>0</v>
      </c>
      <c r="AI19" s="218">
        <v>0</v>
      </c>
      <c r="AJ19" s="218">
        <v>0</v>
      </c>
      <c r="AK19" s="218">
        <v>0</v>
      </c>
      <c r="AL19" s="219">
        <v>2317200</v>
      </c>
    </row>
    <row r="20" spans="1:38" s="80" customFormat="1" x14ac:dyDescent="0.2">
      <c r="A20" s="187" t="s">
        <v>400</v>
      </c>
      <c r="B20" s="149" t="s">
        <v>401</v>
      </c>
      <c r="C20" s="149" t="s">
        <v>380</v>
      </c>
      <c r="D20" s="387" t="s">
        <v>402</v>
      </c>
      <c r="E20" s="409">
        <v>750400</v>
      </c>
      <c r="F20" s="218">
        <v>750400</v>
      </c>
      <c r="G20" s="218">
        <v>0</v>
      </c>
      <c r="H20" s="218">
        <v>0</v>
      </c>
      <c r="I20" s="218">
        <v>0</v>
      </c>
      <c r="J20" s="218">
        <v>0</v>
      </c>
      <c r="K20" s="218">
        <v>0</v>
      </c>
      <c r="L20" s="218">
        <v>0</v>
      </c>
      <c r="M20" s="218">
        <v>0</v>
      </c>
      <c r="N20" s="218">
        <v>0</v>
      </c>
      <c r="O20" s="410">
        <v>0</v>
      </c>
      <c r="P20" s="462">
        <v>0</v>
      </c>
      <c r="Q20" s="463"/>
      <c r="R20" s="463"/>
      <c r="S20" s="463"/>
      <c r="T20" s="463"/>
      <c r="U20" s="440">
        <v>0</v>
      </c>
      <c r="V20" s="469"/>
      <c r="W20" s="469"/>
      <c r="X20" s="469"/>
      <c r="Y20" s="469"/>
      <c r="Z20" s="470"/>
      <c r="AA20" s="462">
        <v>750400</v>
      </c>
      <c r="AB20" s="218">
        <v>750400</v>
      </c>
      <c r="AC20" s="218">
        <v>0</v>
      </c>
      <c r="AD20" s="218">
        <v>0</v>
      </c>
      <c r="AE20" s="218">
        <v>0</v>
      </c>
      <c r="AF20" s="218">
        <v>0</v>
      </c>
      <c r="AG20" s="218">
        <v>0</v>
      </c>
      <c r="AH20" s="218">
        <v>0</v>
      </c>
      <c r="AI20" s="218">
        <v>0</v>
      </c>
      <c r="AJ20" s="218">
        <v>0</v>
      </c>
      <c r="AK20" s="218">
        <v>0</v>
      </c>
      <c r="AL20" s="219">
        <v>750400</v>
      </c>
    </row>
    <row r="21" spans="1:38" s="68" customFormat="1" ht="39" customHeight="1" x14ac:dyDescent="0.2">
      <c r="A21" s="207" t="s">
        <v>207</v>
      </c>
      <c r="B21" s="208" t="s">
        <v>190</v>
      </c>
      <c r="C21" s="189" t="s">
        <v>69</v>
      </c>
      <c r="D21" s="305" t="s">
        <v>189</v>
      </c>
      <c r="E21" s="409">
        <v>0</v>
      </c>
      <c r="F21" s="218">
        <v>0</v>
      </c>
      <c r="G21" s="218">
        <v>0</v>
      </c>
      <c r="H21" s="218">
        <v>0</v>
      </c>
      <c r="I21" s="218">
        <v>0</v>
      </c>
      <c r="J21" s="218">
        <v>20000</v>
      </c>
      <c r="K21" s="218">
        <v>0</v>
      </c>
      <c r="L21" s="218">
        <v>20000</v>
      </c>
      <c r="M21" s="218">
        <v>0</v>
      </c>
      <c r="N21" s="218">
        <v>0</v>
      </c>
      <c r="O21" s="410">
        <v>0</v>
      </c>
      <c r="P21" s="462">
        <v>0</v>
      </c>
      <c r="Q21" s="463"/>
      <c r="R21" s="463"/>
      <c r="S21" s="463"/>
      <c r="T21" s="463"/>
      <c r="U21" s="440">
        <v>0</v>
      </c>
      <c r="V21" s="465"/>
      <c r="W21" s="465"/>
      <c r="X21" s="465"/>
      <c r="Y21" s="465"/>
      <c r="Z21" s="466"/>
      <c r="AA21" s="462">
        <v>0</v>
      </c>
      <c r="AB21" s="218">
        <v>0</v>
      </c>
      <c r="AC21" s="218">
        <v>0</v>
      </c>
      <c r="AD21" s="218">
        <v>0</v>
      </c>
      <c r="AE21" s="218">
        <v>0</v>
      </c>
      <c r="AF21" s="218">
        <v>20000</v>
      </c>
      <c r="AG21" s="218">
        <v>0</v>
      </c>
      <c r="AH21" s="218">
        <v>20000</v>
      </c>
      <c r="AI21" s="218">
        <v>0</v>
      </c>
      <c r="AJ21" s="218">
        <v>0</v>
      </c>
      <c r="AK21" s="218">
        <v>0</v>
      </c>
      <c r="AL21" s="219">
        <v>20000</v>
      </c>
    </row>
    <row r="22" spans="1:38" s="68" customFormat="1" x14ac:dyDescent="0.2">
      <c r="A22" s="187" t="s">
        <v>204</v>
      </c>
      <c r="B22" s="149" t="s">
        <v>195</v>
      </c>
      <c r="C22" s="149" t="s">
        <v>380</v>
      </c>
      <c r="D22" s="386" t="s">
        <v>197</v>
      </c>
      <c r="E22" s="409">
        <v>820000</v>
      </c>
      <c r="F22" s="218">
        <v>820000</v>
      </c>
      <c r="G22" s="218">
        <v>0</v>
      </c>
      <c r="H22" s="218">
        <v>0</v>
      </c>
      <c r="I22" s="218">
        <v>0</v>
      </c>
      <c r="J22" s="218">
        <v>0</v>
      </c>
      <c r="K22" s="218">
        <v>0</v>
      </c>
      <c r="L22" s="218">
        <v>0</v>
      </c>
      <c r="M22" s="218">
        <v>0</v>
      </c>
      <c r="N22" s="218">
        <v>0</v>
      </c>
      <c r="O22" s="410">
        <v>0</v>
      </c>
      <c r="P22" s="462">
        <v>0</v>
      </c>
      <c r="Q22" s="463"/>
      <c r="R22" s="463"/>
      <c r="S22" s="463"/>
      <c r="T22" s="463"/>
      <c r="U22" s="440">
        <v>0</v>
      </c>
      <c r="V22" s="465"/>
      <c r="W22" s="465"/>
      <c r="X22" s="465"/>
      <c r="Y22" s="465"/>
      <c r="Z22" s="466"/>
      <c r="AA22" s="462">
        <v>820000</v>
      </c>
      <c r="AB22" s="218">
        <v>820000</v>
      </c>
      <c r="AC22" s="218">
        <v>0</v>
      </c>
      <c r="AD22" s="218">
        <v>0</v>
      </c>
      <c r="AE22" s="218">
        <v>0</v>
      </c>
      <c r="AF22" s="218">
        <v>0</v>
      </c>
      <c r="AG22" s="218">
        <v>0</v>
      </c>
      <c r="AH22" s="218">
        <v>0</v>
      </c>
      <c r="AI22" s="218">
        <v>0</v>
      </c>
      <c r="AJ22" s="218">
        <v>0</v>
      </c>
      <c r="AK22" s="218">
        <v>0</v>
      </c>
      <c r="AL22" s="219">
        <v>820000</v>
      </c>
    </row>
    <row r="23" spans="1:38" s="68" customFormat="1" x14ac:dyDescent="0.2">
      <c r="A23" s="148" t="s">
        <v>205</v>
      </c>
      <c r="B23" s="178" t="s">
        <v>105</v>
      </c>
      <c r="C23" s="178" t="s">
        <v>80</v>
      </c>
      <c r="D23" s="385" t="s">
        <v>104</v>
      </c>
      <c r="E23" s="409">
        <v>55000</v>
      </c>
      <c r="F23" s="218">
        <v>55000</v>
      </c>
      <c r="G23" s="218">
        <v>0</v>
      </c>
      <c r="H23" s="218">
        <v>0</v>
      </c>
      <c r="I23" s="218">
        <v>0</v>
      </c>
      <c r="J23" s="218">
        <v>0</v>
      </c>
      <c r="K23" s="218">
        <v>0</v>
      </c>
      <c r="L23" s="218">
        <v>0</v>
      </c>
      <c r="M23" s="218">
        <v>0</v>
      </c>
      <c r="N23" s="218">
        <v>0</v>
      </c>
      <c r="O23" s="410">
        <v>0</v>
      </c>
      <c r="P23" s="462">
        <v>0</v>
      </c>
      <c r="Q23" s="463"/>
      <c r="R23" s="463"/>
      <c r="S23" s="463"/>
      <c r="T23" s="463"/>
      <c r="U23" s="440">
        <v>0</v>
      </c>
      <c r="V23" s="467"/>
      <c r="W23" s="467"/>
      <c r="X23" s="467"/>
      <c r="Y23" s="467"/>
      <c r="Z23" s="468"/>
      <c r="AA23" s="462">
        <v>55000</v>
      </c>
      <c r="AB23" s="218">
        <v>55000</v>
      </c>
      <c r="AC23" s="218">
        <v>0</v>
      </c>
      <c r="AD23" s="218">
        <v>0</v>
      </c>
      <c r="AE23" s="218">
        <v>0</v>
      </c>
      <c r="AF23" s="218">
        <v>0</v>
      </c>
      <c r="AG23" s="218">
        <v>0</v>
      </c>
      <c r="AH23" s="218">
        <v>0</v>
      </c>
      <c r="AI23" s="218">
        <v>0</v>
      </c>
      <c r="AJ23" s="218">
        <v>0</v>
      </c>
      <c r="AK23" s="218">
        <v>0</v>
      </c>
      <c r="AL23" s="219">
        <v>55000</v>
      </c>
    </row>
    <row r="24" spans="1:38" s="68" customFormat="1" x14ac:dyDescent="0.2">
      <c r="A24" s="148" t="s">
        <v>425</v>
      </c>
      <c r="B24" s="178" t="s">
        <v>426</v>
      </c>
      <c r="C24" s="178" t="s">
        <v>82</v>
      </c>
      <c r="D24" s="385" t="s">
        <v>427</v>
      </c>
      <c r="E24" s="409">
        <v>0</v>
      </c>
      <c r="F24" s="218">
        <v>0</v>
      </c>
      <c r="G24" s="218">
        <v>0</v>
      </c>
      <c r="H24" s="218">
        <v>0</v>
      </c>
      <c r="I24" s="218">
        <v>0</v>
      </c>
      <c r="J24" s="218">
        <v>97000</v>
      </c>
      <c r="K24" s="218">
        <v>97000</v>
      </c>
      <c r="L24" s="218">
        <v>97000</v>
      </c>
      <c r="M24" s="218">
        <v>0</v>
      </c>
      <c r="N24" s="218">
        <v>0</v>
      </c>
      <c r="O24" s="410">
        <v>0</v>
      </c>
      <c r="P24" s="462"/>
      <c r="Q24" s="463"/>
      <c r="R24" s="463"/>
      <c r="S24" s="463"/>
      <c r="T24" s="463"/>
      <c r="U24" s="440">
        <v>0</v>
      </c>
      <c r="V24" s="467"/>
      <c r="W24" s="467"/>
      <c r="X24" s="467"/>
      <c r="Y24" s="467"/>
      <c r="Z24" s="468"/>
      <c r="AA24" s="462">
        <v>0</v>
      </c>
      <c r="AB24" s="218">
        <v>0</v>
      </c>
      <c r="AC24" s="218">
        <v>0</v>
      </c>
      <c r="AD24" s="218">
        <v>0</v>
      </c>
      <c r="AE24" s="218">
        <v>0</v>
      </c>
      <c r="AF24" s="218">
        <v>97000</v>
      </c>
      <c r="AG24" s="218">
        <v>97000</v>
      </c>
      <c r="AH24" s="218">
        <v>97000</v>
      </c>
      <c r="AI24" s="218">
        <v>0</v>
      </c>
      <c r="AJ24" s="218">
        <v>0</v>
      </c>
      <c r="AK24" s="218">
        <v>0</v>
      </c>
      <c r="AL24" s="219">
        <v>97000</v>
      </c>
    </row>
    <row r="25" spans="1:38" s="68" customFormat="1" x14ac:dyDescent="0.2">
      <c r="A25" s="148" t="s">
        <v>206</v>
      </c>
      <c r="B25" s="268" t="s">
        <v>194</v>
      </c>
      <c r="C25" s="269" t="s">
        <v>82</v>
      </c>
      <c r="D25" s="388" t="s">
        <v>290</v>
      </c>
      <c r="E25" s="409">
        <v>0</v>
      </c>
      <c r="F25" s="218">
        <v>0</v>
      </c>
      <c r="G25" s="218">
        <v>0</v>
      </c>
      <c r="H25" s="218">
        <v>0</v>
      </c>
      <c r="I25" s="218">
        <v>0</v>
      </c>
      <c r="J25" s="218">
        <v>1003026</v>
      </c>
      <c r="K25" s="218">
        <v>1003026</v>
      </c>
      <c r="L25" s="218">
        <v>0</v>
      </c>
      <c r="M25" s="218">
        <v>0</v>
      </c>
      <c r="N25" s="218">
        <v>0</v>
      </c>
      <c r="O25" s="410">
        <v>1003026</v>
      </c>
      <c r="P25" s="462">
        <v>0</v>
      </c>
      <c r="Q25" s="463"/>
      <c r="R25" s="463"/>
      <c r="S25" s="463"/>
      <c r="T25" s="463"/>
      <c r="U25" s="440">
        <v>0</v>
      </c>
      <c r="V25" s="471"/>
      <c r="W25" s="471"/>
      <c r="X25" s="471"/>
      <c r="Y25" s="471"/>
      <c r="Z25" s="472"/>
      <c r="AA25" s="462">
        <v>0</v>
      </c>
      <c r="AB25" s="218">
        <v>0</v>
      </c>
      <c r="AC25" s="218">
        <v>0</v>
      </c>
      <c r="AD25" s="218">
        <v>0</v>
      </c>
      <c r="AE25" s="218">
        <v>0</v>
      </c>
      <c r="AF25" s="218">
        <v>1003026</v>
      </c>
      <c r="AG25" s="218">
        <v>1003026</v>
      </c>
      <c r="AH25" s="218">
        <v>0</v>
      </c>
      <c r="AI25" s="218">
        <v>0</v>
      </c>
      <c r="AJ25" s="218">
        <v>0</v>
      </c>
      <c r="AK25" s="218">
        <v>1003026</v>
      </c>
      <c r="AL25" s="219">
        <v>1003026</v>
      </c>
    </row>
    <row r="26" spans="1:38" s="68" customFormat="1" x14ac:dyDescent="0.2">
      <c r="A26" s="148" t="s">
        <v>208</v>
      </c>
      <c r="B26" s="178" t="s">
        <v>209</v>
      </c>
      <c r="C26" s="178" t="s">
        <v>69</v>
      </c>
      <c r="D26" s="385" t="s">
        <v>210</v>
      </c>
      <c r="E26" s="409">
        <v>39658</v>
      </c>
      <c r="F26" s="218">
        <v>39658</v>
      </c>
      <c r="G26" s="218">
        <v>0</v>
      </c>
      <c r="H26" s="218">
        <v>0</v>
      </c>
      <c r="I26" s="218">
        <v>0</v>
      </c>
      <c r="J26" s="218">
        <v>0</v>
      </c>
      <c r="K26" s="218">
        <v>0</v>
      </c>
      <c r="L26" s="218">
        <v>0</v>
      </c>
      <c r="M26" s="218">
        <v>0</v>
      </c>
      <c r="N26" s="218">
        <v>0</v>
      </c>
      <c r="O26" s="410">
        <v>0</v>
      </c>
      <c r="P26" s="462">
        <v>0</v>
      </c>
      <c r="Q26" s="463"/>
      <c r="R26" s="463"/>
      <c r="S26" s="463"/>
      <c r="T26" s="463"/>
      <c r="U26" s="440">
        <v>0</v>
      </c>
      <c r="V26" s="467"/>
      <c r="W26" s="467"/>
      <c r="X26" s="467"/>
      <c r="Y26" s="467"/>
      <c r="Z26" s="468"/>
      <c r="AA26" s="462">
        <v>39658</v>
      </c>
      <c r="AB26" s="218">
        <v>39658</v>
      </c>
      <c r="AC26" s="218">
        <v>0</v>
      </c>
      <c r="AD26" s="218">
        <v>0</v>
      </c>
      <c r="AE26" s="218">
        <v>0</v>
      </c>
      <c r="AF26" s="218">
        <v>0</v>
      </c>
      <c r="AG26" s="218">
        <v>0</v>
      </c>
      <c r="AH26" s="218">
        <v>0</v>
      </c>
      <c r="AI26" s="218">
        <v>0</v>
      </c>
      <c r="AJ26" s="218">
        <v>0</v>
      </c>
      <c r="AK26" s="218">
        <v>0</v>
      </c>
      <c r="AL26" s="219">
        <v>39658</v>
      </c>
    </row>
    <row r="27" spans="1:38" s="68" customFormat="1" x14ac:dyDescent="0.2">
      <c r="A27" s="188" t="s">
        <v>278</v>
      </c>
      <c r="B27" s="189" t="s">
        <v>36</v>
      </c>
      <c r="C27" s="189" t="s">
        <v>139</v>
      </c>
      <c r="D27" s="384" t="s">
        <v>179</v>
      </c>
      <c r="E27" s="409">
        <v>145000</v>
      </c>
      <c r="F27" s="218">
        <v>145000</v>
      </c>
      <c r="G27" s="218">
        <v>0</v>
      </c>
      <c r="H27" s="218">
        <v>0</v>
      </c>
      <c r="I27" s="218">
        <v>0</v>
      </c>
      <c r="J27" s="218">
        <v>0</v>
      </c>
      <c r="K27" s="218">
        <v>0</v>
      </c>
      <c r="L27" s="218">
        <v>0</v>
      </c>
      <c r="M27" s="218">
        <v>0</v>
      </c>
      <c r="N27" s="218">
        <v>0</v>
      </c>
      <c r="O27" s="410">
        <v>0</v>
      </c>
      <c r="P27" s="462">
        <v>0</v>
      </c>
      <c r="Q27" s="463"/>
      <c r="R27" s="463"/>
      <c r="S27" s="463"/>
      <c r="T27" s="463"/>
      <c r="U27" s="440">
        <v>0</v>
      </c>
      <c r="V27" s="465"/>
      <c r="W27" s="465"/>
      <c r="X27" s="465"/>
      <c r="Y27" s="465"/>
      <c r="Z27" s="466"/>
      <c r="AA27" s="462">
        <v>145000</v>
      </c>
      <c r="AB27" s="218">
        <v>145000</v>
      </c>
      <c r="AC27" s="218">
        <v>0</v>
      </c>
      <c r="AD27" s="218">
        <v>0</v>
      </c>
      <c r="AE27" s="218">
        <v>0</v>
      </c>
      <c r="AF27" s="218">
        <v>0</v>
      </c>
      <c r="AG27" s="218">
        <v>0</v>
      </c>
      <c r="AH27" s="218">
        <v>0</v>
      </c>
      <c r="AI27" s="218">
        <v>0</v>
      </c>
      <c r="AJ27" s="218">
        <v>0</v>
      </c>
      <c r="AK27" s="218">
        <v>0</v>
      </c>
      <c r="AL27" s="219">
        <v>145000</v>
      </c>
    </row>
    <row r="28" spans="1:38" s="82" customFormat="1" x14ac:dyDescent="0.2">
      <c r="A28" s="188" t="s">
        <v>219</v>
      </c>
      <c r="B28" s="189" t="s">
        <v>220</v>
      </c>
      <c r="C28" s="189" t="s">
        <v>183</v>
      </c>
      <c r="D28" s="389" t="s">
        <v>221</v>
      </c>
      <c r="E28" s="409">
        <v>38000</v>
      </c>
      <c r="F28" s="218">
        <v>38000</v>
      </c>
      <c r="G28" s="218">
        <v>0</v>
      </c>
      <c r="H28" s="218">
        <v>0</v>
      </c>
      <c r="I28" s="218">
        <v>0</v>
      </c>
      <c r="J28" s="218">
        <v>0</v>
      </c>
      <c r="K28" s="218">
        <v>0</v>
      </c>
      <c r="L28" s="218">
        <v>0</v>
      </c>
      <c r="M28" s="218">
        <v>0</v>
      </c>
      <c r="N28" s="218">
        <v>0</v>
      </c>
      <c r="O28" s="410">
        <v>0</v>
      </c>
      <c r="P28" s="462">
        <v>0</v>
      </c>
      <c r="Q28" s="463"/>
      <c r="R28" s="463"/>
      <c r="S28" s="463"/>
      <c r="T28" s="463"/>
      <c r="U28" s="440">
        <v>0</v>
      </c>
      <c r="V28" s="465"/>
      <c r="W28" s="465"/>
      <c r="X28" s="465"/>
      <c r="Y28" s="465"/>
      <c r="Z28" s="466"/>
      <c r="AA28" s="462">
        <v>38000</v>
      </c>
      <c r="AB28" s="218">
        <v>38000</v>
      </c>
      <c r="AC28" s="218">
        <v>0</v>
      </c>
      <c r="AD28" s="218">
        <v>0</v>
      </c>
      <c r="AE28" s="218">
        <v>0</v>
      </c>
      <c r="AF28" s="218">
        <v>0</v>
      </c>
      <c r="AG28" s="218">
        <v>0</v>
      </c>
      <c r="AH28" s="218">
        <v>0</v>
      </c>
      <c r="AI28" s="218">
        <v>0</v>
      </c>
      <c r="AJ28" s="218">
        <v>0</v>
      </c>
      <c r="AK28" s="218">
        <v>0</v>
      </c>
      <c r="AL28" s="219">
        <v>38000</v>
      </c>
    </row>
    <row r="29" spans="1:38" s="68" customFormat="1" ht="13.5" thickBot="1" x14ac:dyDescent="0.25">
      <c r="A29" s="191" t="s">
        <v>215</v>
      </c>
      <c r="B29" s="192" t="s">
        <v>181</v>
      </c>
      <c r="C29" s="192" t="s">
        <v>183</v>
      </c>
      <c r="D29" s="390" t="s">
        <v>182</v>
      </c>
      <c r="E29" s="409">
        <v>11145</v>
      </c>
      <c r="F29" s="218">
        <v>11145</v>
      </c>
      <c r="G29" s="218">
        <v>0</v>
      </c>
      <c r="H29" s="218">
        <v>10600</v>
      </c>
      <c r="I29" s="218">
        <v>0</v>
      </c>
      <c r="J29" s="218">
        <v>400000</v>
      </c>
      <c r="K29" s="218">
        <v>400000</v>
      </c>
      <c r="L29" s="218">
        <v>0</v>
      </c>
      <c r="M29" s="218">
        <v>0</v>
      </c>
      <c r="N29" s="218">
        <v>0</v>
      </c>
      <c r="O29" s="410">
        <v>400000</v>
      </c>
      <c r="P29" s="462">
        <v>0</v>
      </c>
      <c r="Q29" s="463"/>
      <c r="R29" s="463"/>
      <c r="S29" s="463"/>
      <c r="T29" s="463"/>
      <c r="U29" s="440">
        <v>0</v>
      </c>
      <c r="V29" s="473"/>
      <c r="W29" s="473"/>
      <c r="X29" s="473"/>
      <c r="Y29" s="473"/>
      <c r="Z29" s="474"/>
      <c r="AA29" s="462">
        <v>11145</v>
      </c>
      <c r="AB29" s="218">
        <v>11145</v>
      </c>
      <c r="AC29" s="218">
        <v>0</v>
      </c>
      <c r="AD29" s="218">
        <v>10600</v>
      </c>
      <c r="AE29" s="218">
        <v>0</v>
      </c>
      <c r="AF29" s="218">
        <v>400000</v>
      </c>
      <c r="AG29" s="218">
        <v>400000</v>
      </c>
      <c r="AH29" s="218">
        <v>0</v>
      </c>
      <c r="AI29" s="218">
        <v>0</v>
      </c>
      <c r="AJ29" s="218">
        <v>0</v>
      </c>
      <c r="AK29" s="218">
        <v>400000</v>
      </c>
      <c r="AL29" s="219">
        <v>411145</v>
      </c>
    </row>
    <row r="30" spans="1:38" s="99" customFormat="1" x14ac:dyDescent="0.2">
      <c r="A30" s="50" t="s">
        <v>140</v>
      </c>
      <c r="B30" s="51"/>
      <c r="C30" s="51"/>
      <c r="D30" s="391" t="s">
        <v>107</v>
      </c>
      <c r="E30" s="412">
        <v>167404919</v>
      </c>
      <c r="F30" s="222">
        <v>167404919</v>
      </c>
      <c r="G30" s="222">
        <v>117494907</v>
      </c>
      <c r="H30" s="222">
        <v>10658500</v>
      </c>
      <c r="I30" s="222">
        <v>0</v>
      </c>
      <c r="J30" s="222">
        <v>10213230</v>
      </c>
      <c r="K30" s="222">
        <v>2473660</v>
      </c>
      <c r="L30" s="222">
        <v>7739570</v>
      </c>
      <c r="M30" s="222">
        <v>781379</v>
      </c>
      <c r="N30" s="222">
        <v>36405</v>
      </c>
      <c r="O30" s="334">
        <v>2473660</v>
      </c>
      <c r="P30" s="475">
        <v>-717958.98</v>
      </c>
      <c r="Q30" s="85">
        <v>-717958.98</v>
      </c>
      <c r="R30" s="85">
        <v>-627000</v>
      </c>
      <c r="S30" s="85">
        <v>0</v>
      </c>
      <c r="T30" s="85">
        <v>0</v>
      </c>
      <c r="U30" s="85">
        <v>0</v>
      </c>
      <c r="V30" s="85">
        <v>0</v>
      </c>
      <c r="W30" s="85">
        <v>0</v>
      </c>
      <c r="X30" s="85">
        <v>0</v>
      </c>
      <c r="Y30" s="85">
        <v>0</v>
      </c>
      <c r="Z30" s="476">
        <v>0</v>
      </c>
      <c r="AA30" s="475">
        <v>166686960.02000001</v>
      </c>
      <c r="AB30" s="222">
        <v>166686960.02000001</v>
      </c>
      <c r="AC30" s="222">
        <v>116867907</v>
      </c>
      <c r="AD30" s="222">
        <v>10658500</v>
      </c>
      <c r="AE30" s="222">
        <v>0</v>
      </c>
      <c r="AF30" s="222">
        <v>10213230</v>
      </c>
      <c r="AG30" s="222">
        <v>2473660</v>
      </c>
      <c r="AH30" s="222">
        <v>7739570</v>
      </c>
      <c r="AI30" s="222">
        <v>781379</v>
      </c>
      <c r="AJ30" s="222">
        <v>36405</v>
      </c>
      <c r="AK30" s="222">
        <v>2473660</v>
      </c>
      <c r="AL30" s="334">
        <v>176900190.02000001</v>
      </c>
    </row>
    <row r="31" spans="1:38" s="99" customFormat="1" x14ac:dyDescent="0.2">
      <c r="A31" s="46" t="s">
        <v>141</v>
      </c>
      <c r="B31" s="47"/>
      <c r="C31" s="47"/>
      <c r="D31" s="392" t="s">
        <v>107</v>
      </c>
      <c r="E31" s="413">
        <v>167404919</v>
      </c>
      <c r="F31" s="216">
        <v>167404919</v>
      </c>
      <c r="G31" s="216">
        <v>117494907</v>
      </c>
      <c r="H31" s="216">
        <v>10658500</v>
      </c>
      <c r="I31" s="216">
        <v>0</v>
      </c>
      <c r="J31" s="216">
        <v>10213230</v>
      </c>
      <c r="K31" s="216">
        <v>2473660</v>
      </c>
      <c r="L31" s="216">
        <v>7739570</v>
      </c>
      <c r="M31" s="216">
        <v>781379</v>
      </c>
      <c r="N31" s="216">
        <v>36405</v>
      </c>
      <c r="O31" s="335">
        <v>2473660</v>
      </c>
      <c r="P31" s="477">
        <v>-717958.98</v>
      </c>
      <c r="Q31" s="84">
        <v>-717958.98</v>
      </c>
      <c r="R31" s="84">
        <v>-627000</v>
      </c>
      <c r="S31" s="84">
        <v>0</v>
      </c>
      <c r="T31" s="84">
        <v>0</v>
      </c>
      <c r="U31" s="84">
        <v>0</v>
      </c>
      <c r="V31" s="84">
        <v>0</v>
      </c>
      <c r="W31" s="84">
        <v>0</v>
      </c>
      <c r="X31" s="84">
        <v>0</v>
      </c>
      <c r="Y31" s="84">
        <v>0</v>
      </c>
      <c r="Z31" s="478">
        <v>0</v>
      </c>
      <c r="AA31" s="477">
        <v>166686960.02000001</v>
      </c>
      <c r="AB31" s="216">
        <v>166686960.02000001</v>
      </c>
      <c r="AC31" s="216">
        <v>116867907</v>
      </c>
      <c r="AD31" s="216">
        <v>10658500</v>
      </c>
      <c r="AE31" s="216">
        <v>0</v>
      </c>
      <c r="AF31" s="216">
        <v>10213230</v>
      </c>
      <c r="AG31" s="216">
        <v>2473660</v>
      </c>
      <c r="AH31" s="216">
        <v>7739570</v>
      </c>
      <c r="AI31" s="216">
        <v>781379</v>
      </c>
      <c r="AJ31" s="216">
        <v>36405</v>
      </c>
      <c r="AK31" s="216">
        <v>2473660</v>
      </c>
      <c r="AL31" s="335">
        <v>176900190.02000001</v>
      </c>
    </row>
    <row r="32" spans="1:38" s="68" customFormat="1" ht="20.45" customHeight="1" x14ac:dyDescent="0.2">
      <c r="A32" s="150" t="s">
        <v>18</v>
      </c>
      <c r="B32" s="152" t="s">
        <v>150</v>
      </c>
      <c r="C32" s="152" t="s">
        <v>67</v>
      </c>
      <c r="D32" s="383" t="s">
        <v>353</v>
      </c>
      <c r="E32" s="414">
        <v>931841</v>
      </c>
      <c r="F32" s="328">
        <v>931841</v>
      </c>
      <c r="G32" s="328">
        <v>722763</v>
      </c>
      <c r="H32" s="328">
        <v>25200</v>
      </c>
      <c r="I32" s="328">
        <v>0</v>
      </c>
      <c r="J32" s="328">
        <v>0</v>
      </c>
      <c r="K32" s="218">
        <v>0</v>
      </c>
      <c r="L32" s="218">
        <v>0</v>
      </c>
      <c r="M32" s="218">
        <v>0</v>
      </c>
      <c r="N32" s="218">
        <v>0</v>
      </c>
      <c r="O32" s="410">
        <v>0</v>
      </c>
      <c r="P32" s="462">
        <v>0</v>
      </c>
      <c r="Q32" s="463"/>
      <c r="R32" s="463"/>
      <c r="S32" s="463"/>
      <c r="T32" s="463"/>
      <c r="U32" s="440">
        <v>0</v>
      </c>
      <c r="V32" s="463"/>
      <c r="W32" s="463"/>
      <c r="X32" s="463"/>
      <c r="Y32" s="463"/>
      <c r="Z32" s="464"/>
      <c r="AA32" s="462">
        <v>931841</v>
      </c>
      <c r="AB32" s="218">
        <v>931841</v>
      </c>
      <c r="AC32" s="218">
        <v>722763</v>
      </c>
      <c r="AD32" s="218">
        <v>25200</v>
      </c>
      <c r="AE32" s="218">
        <v>0</v>
      </c>
      <c r="AF32" s="218">
        <v>0</v>
      </c>
      <c r="AG32" s="218">
        <v>0</v>
      </c>
      <c r="AH32" s="218">
        <v>0</v>
      </c>
      <c r="AI32" s="218">
        <v>0</v>
      </c>
      <c r="AJ32" s="218">
        <v>0</v>
      </c>
      <c r="AK32" s="218">
        <v>0</v>
      </c>
      <c r="AL32" s="427">
        <v>931841</v>
      </c>
    </row>
    <row r="33" spans="1:38" s="68" customFormat="1" x14ac:dyDescent="0.2">
      <c r="A33" s="175" t="s">
        <v>152</v>
      </c>
      <c r="B33" s="176" t="s">
        <v>90</v>
      </c>
      <c r="C33" s="176" t="s">
        <v>83</v>
      </c>
      <c r="D33" s="385" t="s">
        <v>153</v>
      </c>
      <c r="E33" s="414">
        <v>33091138</v>
      </c>
      <c r="F33" s="328">
        <v>33091138</v>
      </c>
      <c r="G33" s="328">
        <v>22394730</v>
      </c>
      <c r="H33" s="328">
        <v>2486600</v>
      </c>
      <c r="I33" s="328">
        <v>0</v>
      </c>
      <c r="J33" s="329">
        <v>1990829</v>
      </c>
      <c r="K33" s="298">
        <v>26500</v>
      </c>
      <c r="L33" s="299">
        <v>1964329</v>
      </c>
      <c r="M33" s="297">
        <v>51989</v>
      </c>
      <c r="N33" s="297">
        <v>2100</v>
      </c>
      <c r="O33" s="415">
        <v>26500</v>
      </c>
      <c r="P33" s="462">
        <v>0</v>
      </c>
      <c r="Q33" s="463"/>
      <c r="R33" s="463"/>
      <c r="S33" s="463"/>
      <c r="T33" s="463"/>
      <c r="U33" s="440">
        <v>0</v>
      </c>
      <c r="V33" s="467"/>
      <c r="W33" s="467"/>
      <c r="X33" s="467"/>
      <c r="Y33" s="467"/>
      <c r="Z33" s="468"/>
      <c r="AA33" s="462">
        <v>33091138</v>
      </c>
      <c r="AB33" s="218">
        <v>33091138</v>
      </c>
      <c r="AC33" s="218">
        <v>22394730</v>
      </c>
      <c r="AD33" s="218">
        <v>2486600</v>
      </c>
      <c r="AE33" s="218">
        <v>0</v>
      </c>
      <c r="AF33" s="218">
        <v>1990829</v>
      </c>
      <c r="AG33" s="218">
        <v>26500</v>
      </c>
      <c r="AH33" s="218">
        <v>1964329</v>
      </c>
      <c r="AI33" s="218">
        <v>51989</v>
      </c>
      <c r="AJ33" s="218">
        <v>2100</v>
      </c>
      <c r="AK33" s="218">
        <v>26500</v>
      </c>
      <c r="AL33" s="427">
        <v>35081967</v>
      </c>
    </row>
    <row r="34" spans="1:38" s="68" customFormat="1" x14ac:dyDescent="0.2">
      <c r="A34" s="175" t="s">
        <v>354</v>
      </c>
      <c r="B34" s="176" t="s">
        <v>355</v>
      </c>
      <c r="C34" s="176" t="s">
        <v>84</v>
      </c>
      <c r="D34" s="385" t="s">
        <v>356</v>
      </c>
      <c r="E34" s="414">
        <v>44283710</v>
      </c>
      <c r="F34" s="328">
        <v>44283710</v>
      </c>
      <c r="G34" s="328">
        <v>23639721</v>
      </c>
      <c r="H34" s="328">
        <v>7565500</v>
      </c>
      <c r="I34" s="328">
        <v>0</v>
      </c>
      <c r="J34" s="329">
        <v>4443942</v>
      </c>
      <c r="K34" s="298">
        <v>500000</v>
      </c>
      <c r="L34" s="299">
        <v>3943942</v>
      </c>
      <c r="M34" s="297">
        <v>35640</v>
      </c>
      <c r="N34" s="297">
        <v>450</v>
      </c>
      <c r="O34" s="415">
        <v>500000</v>
      </c>
      <c r="P34" s="462">
        <v>0</v>
      </c>
      <c r="Q34" s="463"/>
      <c r="R34" s="463"/>
      <c r="S34" s="463"/>
      <c r="T34" s="463"/>
      <c r="U34" s="440">
        <v>0</v>
      </c>
      <c r="V34" s="467"/>
      <c r="W34" s="467"/>
      <c r="X34" s="467"/>
      <c r="Y34" s="467"/>
      <c r="Z34" s="468"/>
      <c r="AA34" s="462">
        <v>44283710</v>
      </c>
      <c r="AB34" s="218">
        <v>44283710</v>
      </c>
      <c r="AC34" s="218">
        <v>23639721</v>
      </c>
      <c r="AD34" s="218">
        <v>7565500</v>
      </c>
      <c r="AE34" s="218">
        <v>0</v>
      </c>
      <c r="AF34" s="218">
        <v>4443942</v>
      </c>
      <c r="AG34" s="218">
        <v>500000</v>
      </c>
      <c r="AH34" s="218">
        <v>3943942</v>
      </c>
      <c r="AI34" s="218">
        <v>35640</v>
      </c>
      <c r="AJ34" s="218">
        <v>450</v>
      </c>
      <c r="AK34" s="218">
        <v>500000</v>
      </c>
      <c r="AL34" s="427">
        <v>48727652</v>
      </c>
    </row>
    <row r="35" spans="1:38" s="68" customFormat="1" x14ac:dyDescent="0.2">
      <c r="A35" s="175" t="s">
        <v>357</v>
      </c>
      <c r="B35" s="176" t="s">
        <v>358</v>
      </c>
      <c r="C35" s="176" t="s">
        <v>84</v>
      </c>
      <c r="D35" s="385" t="s">
        <v>356</v>
      </c>
      <c r="E35" s="414">
        <v>70957400</v>
      </c>
      <c r="F35" s="328">
        <v>70957400</v>
      </c>
      <c r="G35" s="328">
        <v>58161348</v>
      </c>
      <c r="H35" s="328">
        <v>0</v>
      </c>
      <c r="I35" s="328">
        <v>0</v>
      </c>
      <c r="J35" s="329">
        <v>0</v>
      </c>
      <c r="K35" s="298">
        <v>0</v>
      </c>
      <c r="L35" s="299">
        <v>0</v>
      </c>
      <c r="M35" s="297">
        <v>0</v>
      </c>
      <c r="N35" s="297">
        <v>0</v>
      </c>
      <c r="O35" s="415">
        <v>0</v>
      </c>
      <c r="P35" s="462">
        <v>-764900</v>
      </c>
      <c r="Q35" s="463">
        <v>-764900</v>
      </c>
      <c r="R35" s="463">
        <v>-627000</v>
      </c>
      <c r="S35" s="463"/>
      <c r="T35" s="463"/>
      <c r="U35" s="440">
        <v>0</v>
      </c>
      <c r="V35" s="467"/>
      <c r="W35" s="467"/>
      <c r="X35" s="467"/>
      <c r="Y35" s="467"/>
      <c r="Z35" s="468"/>
      <c r="AA35" s="462">
        <v>70192500</v>
      </c>
      <c r="AB35" s="218">
        <v>70192500</v>
      </c>
      <c r="AC35" s="218">
        <v>57534348</v>
      </c>
      <c r="AD35" s="218">
        <v>0</v>
      </c>
      <c r="AE35" s="218">
        <v>0</v>
      </c>
      <c r="AF35" s="218">
        <v>0</v>
      </c>
      <c r="AG35" s="218">
        <v>0</v>
      </c>
      <c r="AH35" s="218">
        <v>0</v>
      </c>
      <c r="AI35" s="218">
        <v>0</v>
      </c>
      <c r="AJ35" s="218">
        <v>0</v>
      </c>
      <c r="AK35" s="218">
        <v>0</v>
      </c>
      <c r="AL35" s="427">
        <v>70192500</v>
      </c>
    </row>
    <row r="36" spans="1:38" s="68" customFormat="1" x14ac:dyDescent="0.2">
      <c r="A36" s="175" t="s">
        <v>423</v>
      </c>
      <c r="B36" s="176" t="s">
        <v>424</v>
      </c>
      <c r="C36" s="176" t="s">
        <v>84</v>
      </c>
      <c r="D36" s="385" t="s">
        <v>356</v>
      </c>
      <c r="E36" s="414">
        <v>815040</v>
      </c>
      <c r="F36" s="328">
        <v>815040</v>
      </c>
      <c r="G36" s="328">
        <v>0</v>
      </c>
      <c r="H36" s="328">
        <v>0</v>
      </c>
      <c r="I36" s="328">
        <v>0</v>
      </c>
      <c r="J36" s="329">
        <v>0</v>
      </c>
      <c r="K36" s="298">
        <v>0</v>
      </c>
      <c r="L36" s="299">
        <v>0</v>
      </c>
      <c r="M36" s="297">
        <v>0</v>
      </c>
      <c r="N36" s="297">
        <v>0</v>
      </c>
      <c r="O36" s="415">
        <v>0</v>
      </c>
      <c r="P36" s="462">
        <v>46941.02</v>
      </c>
      <c r="Q36" s="463">
        <v>46941.02</v>
      </c>
      <c r="R36" s="463"/>
      <c r="S36" s="463"/>
      <c r="T36" s="463"/>
      <c r="U36" s="440"/>
      <c r="V36" s="467"/>
      <c r="W36" s="467"/>
      <c r="X36" s="467"/>
      <c r="Y36" s="467"/>
      <c r="Z36" s="468"/>
      <c r="AA36" s="462">
        <v>861981.02</v>
      </c>
      <c r="AB36" s="218">
        <v>861981.02</v>
      </c>
      <c r="AC36" s="218">
        <v>0</v>
      </c>
      <c r="AD36" s="218">
        <v>0</v>
      </c>
      <c r="AE36" s="218">
        <v>0</v>
      </c>
      <c r="AF36" s="218">
        <v>0</v>
      </c>
      <c r="AG36" s="218">
        <v>0</v>
      </c>
      <c r="AH36" s="218">
        <v>0</v>
      </c>
      <c r="AI36" s="218">
        <v>0</v>
      </c>
      <c r="AJ36" s="218">
        <v>0</v>
      </c>
      <c r="AK36" s="218">
        <v>0</v>
      </c>
      <c r="AL36" s="427">
        <v>861981.02</v>
      </c>
    </row>
    <row r="37" spans="1:38" s="68" customFormat="1" ht="25.5" x14ac:dyDescent="0.2">
      <c r="A37" s="175" t="s">
        <v>359</v>
      </c>
      <c r="B37" s="176" t="s">
        <v>88</v>
      </c>
      <c r="C37" s="176" t="s">
        <v>85</v>
      </c>
      <c r="D37" s="385" t="s">
        <v>263</v>
      </c>
      <c r="E37" s="414">
        <v>8097082</v>
      </c>
      <c r="F37" s="328">
        <v>8097082</v>
      </c>
      <c r="G37" s="328">
        <v>5873304</v>
      </c>
      <c r="H37" s="328">
        <v>377400</v>
      </c>
      <c r="I37" s="328">
        <v>0</v>
      </c>
      <c r="J37" s="329">
        <v>1644805</v>
      </c>
      <c r="K37" s="297">
        <v>0</v>
      </c>
      <c r="L37" s="299">
        <v>1644805</v>
      </c>
      <c r="M37" s="297">
        <v>693750</v>
      </c>
      <c r="N37" s="297">
        <v>33855</v>
      </c>
      <c r="O37" s="416">
        <v>0</v>
      </c>
      <c r="P37" s="462">
        <v>0</v>
      </c>
      <c r="Q37" s="463"/>
      <c r="R37" s="463"/>
      <c r="S37" s="463"/>
      <c r="T37" s="463"/>
      <c r="U37" s="440">
        <v>0</v>
      </c>
      <c r="V37" s="467"/>
      <c r="W37" s="467"/>
      <c r="X37" s="467"/>
      <c r="Y37" s="467"/>
      <c r="Z37" s="468"/>
      <c r="AA37" s="462">
        <v>8097082</v>
      </c>
      <c r="AB37" s="218">
        <v>8097082</v>
      </c>
      <c r="AC37" s="218">
        <v>5873304</v>
      </c>
      <c r="AD37" s="218">
        <v>377400</v>
      </c>
      <c r="AE37" s="218">
        <v>0</v>
      </c>
      <c r="AF37" s="218">
        <v>1644805</v>
      </c>
      <c r="AG37" s="218">
        <v>0</v>
      </c>
      <c r="AH37" s="218">
        <v>1644805</v>
      </c>
      <c r="AI37" s="218">
        <v>693750</v>
      </c>
      <c r="AJ37" s="218">
        <v>33855</v>
      </c>
      <c r="AK37" s="218">
        <v>0</v>
      </c>
      <c r="AL37" s="427">
        <v>9741887</v>
      </c>
    </row>
    <row r="38" spans="1:38" s="68" customFormat="1" x14ac:dyDescent="0.2">
      <c r="A38" s="175" t="s">
        <v>362</v>
      </c>
      <c r="B38" s="176" t="s">
        <v>363</v>
      </c>
      <c r="C38" s="176" t="s">
        <v>77</v>
      </c>
      <c r="D38" s="385" t="s">
        <v>265</v>
      </c>
      <c r="E38" s="414">
        <v>251532</v>
      </c>
      <c r="F38" s="328">
        <v>251532</v>
      </c>
      <c r="G38" s="328">
        <v>194125</v>
      </c>
      <c r="H38" s="328">
        <v>9700</v>
      </c>
      <c r="I38" s="328">
        <v>0</v>
      </c>
      <c r="J38" s="329">
        <v>0</v>
      </c>
      <c r="K38" s="297">
        <v>0</v>
      </c>
      <c r="L38" s="297">
        <v>0</v>
      </c>
      <c r="M38" s="297">
        <v>0</v>
      </c>
      <c r="N38" s="297">
        <v>0</v>
      </c>
      <c r="O38" s="416">
        <v>0</v>
      </c>
      <c r="P38" s="462">
        <v>0</v>
      </c>
      <c r="Q38" s="463"/>
      <c r="R38" s="463"/>
      <c r="S38" s="463"/>
      <c r="T38" s="463"/>
      <c r="U38" s="440">
        <v>0</v>
      </c>
      <c r="V38" s="467"/>
      <c r="W38" s="467"/>
      <c r="X38" s="467"/>
      <c r="Y38" s="467"/>
      <c r="Z38" s="468"/>
      <c r="AA38" s="462">
        <v>251532</v>
      </c>
      <c r="AB38" s="218">
        <v>251532</v>
      </c>
      <c r="AC38" s="218">
        <v>194125</v>
      </c>
      <c r="AD38" s="218">
        <v>9700</v>
      </c>
      <c r="AE38" s="218">
        <v>0</v>
      </c>
      <c r="AF38" s="218">
        <v>0</v>
      </c>
      <c r="AG38" s="218">
        <v>0</v>
      </c>
      <c r="AH38" s="218">
        <v>0</v>
      </c>
      <c r="AI38" s="218">
        <v>0</v>
      </c>
      <c r="AJ38" s="218">
        <v>0</v>
      </c>
      <c r="AK38" s="218">
        <v>0</v>
      </c>
      <c r="AL38" s="427">
        <v>251532</v>
      </c>
    </row>
    <row r="39" spans="1:38" s="68" customFormat="1" x14ac:dyDescent="0.2">
      <c r="A39" s="175" t="s">
        <v>370</v>
      </c>
      <c r="B39" s="176" t="s">
        <v>371</v>
      </c>
      <c r="C39" s="176" t="s">
        <v>77</v>
      </c>
      <c r="D39" s="393" t="s">
        <v>372</v>
      </c>
      <c r="E39" s="414">
        <v>1069449</v>
      </c>
      <c r="F39" s="328">
        <v>1069449</v>
      </c>
      <c r="G39" s="328">
        <v>817536</v>
      </c>
      <c r="H39" s="328">
        <v>41500</v>
      </c>
      <c r="I39" s="328">
        <v>0</v>
      </c>
      <c r="J39" s="329">
        <v>0</v>
      </c>
      <c r="K39" s="297">
        <v>0</v>
      </c>
      <c r="L39" s="297">
        <v>0</v>
      </c>
      <c r="M39" s="297">
        <v>0</v>
      </c>
      <c r="N39" s="297">
        <v>0</v>
      </c>
      <c r="O39" s="416">
        <v>0</v>
      </c>
      <c r="P39" s="462">
        <v>0</v>
      </c>
      <c r="Q39" s="463"/>
      <c r="R39" s="463"/>
      <c r="S39" s="463"/>
      <c r="T39" s="463"/>
      <c r="U39" s="440">
        <v>0</v>
      </c>
      <c r="V39" s="444"/>
      <c r="W39" s="444"/>
      <c r="X39" s="444"/>
      <c r="Y39" s="444"/>
      <c r="Z39" s="445"/>
      <c r="AA39" s="462">
        <v>1069449</v>
      </c>
      <c r="AB39" s="218">
        <v>1069449</v>
      </c>
      <c r="AC39" s="218">
        <v>817536</v>
      </c>
      <c r="AD39" s="218">
        <v>41500</v>
      </c>
      <c r="AE39" s="218">
        <v>0</v>
      </c>
      <c r="AF39" s="218">
        <v>0</v>
      </c>
      <c r="AG39" s="218">
        <v>0</v>
      </c>
      <c r="AH39" s="218">
        <v>0</v>
      </c>
      <c r="AI39" s="218">
        <v>0</v>
      </c>
      <c r="AJ39" s="218">
        <v>0</v>
      </c>
      <c r="AK39" s="218">
        <v>0</v>
      </c>
      <c r="AL39" s="427">
        <v>1069449</v>
      </c>
    </row>
    <row r="40" spans="1:38" s="68" customFormat="1" x14ac:dyDescent="0.2">
      <c r="A40" s="175" t="s">
        <v>390</v>
      </c>
      <c r="B40" s="176" t="s">
        <v>391</v>
      </c>
      <c r="C40" s="176" t="s">
        <v>77</v>
      </c>
      <c r="D40" s="394" t="s">
        <v>392</v>
      </c>
      <c r="E40" s="414">
        <v>2263238</v>
      </c>
      <c r="F40" s="328">
        <v>2263238</v>
      </c>
      <c r="G40" s="328">
        <v>1657013</v>
      </c>
      <c r="H40" s="328">
        <v>79500</v>
      </c>
      <c r="I40" s="328">
        <v>0</v>
      </c>
      <c r="J40" s="329">
        <v>0</v>
      </c>
      <c r="K40" s="297">
        <v>0</v>
      </c>
      <c r="L40" s="297">
        <v>0</v>
      </c>
      <c r="M40" s="297">
        <v>0</v>
      </c>
      <c r="N40" s="297">
        <v>0</v>
      </c>
      <c r="O40" s="416">
        <v>0</v>
      </c>
      <c r="P40" s="462">
        <v>0</v>
      </c>
      <c r="Q40" s="463"/>
      <c r="R40" s="463"/>
      <c r="S40" s="463"/>
      <c r="T40" s="463"/>
      <c r="U40" s="440">
        <v>0</v>
      </c>
      <c r="V40" s="473"/>
      <c r="W40" s="473"/>
      <c r="X40" s="473"/>
      <c r="Y40" s="473"/>
      <c r="Z40" s="474"/>
      <c r="AA40" s="462">
        <v>2263238</v>
      </c>
      <c r="AB40" s="218">
        <v>2263238</v>
      </c>
      <c r="AC40" s="218">
        <v>1657013</v>
      </c>
      <c r="AD40" s="218">
        <v>79500</v>
      </c>
      <c r="AE40" s="218">
        <v>0</v>
      </c>
      <c r="AF40" s="218">
        <v>0</v>
      </c>
      <c r="AG40" s="218">
        <v>0</v>
      </c>
      <c r="AH40" s="218">
        <v>0</v>
      </c>
      <c r="AI40" s="218">
        <v>0</v>
      </c>
      <c r="AJ40" s="218">
        <v>0</v>
      </c>
      <c r="AK40" s="218">
        <v>0</v>
      </c>
      <c r="AL40" s="427">
        <v>2263238</v>
      </c>
    </row>
    <row r="41" spans="1:38" s="68" customFormat="1" x14ac:dyDescent="0.2">
      <c r="A41" s="175" t="s">
        <v>376</v>
      </c>
      <c r="B41" s="176" t="s">
        <v>377</v>
      </c>
      <c r="C41" s="176" t="s">
        <v>77</v>
      </c>
      <c r="D41" s="394" t="s">
        <v>161</v>
      </c>
      <c r="E41" s="414">
        <v>46500</v>
      </c>
      <c r="F41" s="328">
        <v>46500</v>
      </c>
      <c r="G41" s="328">
        <v>0</v>
      </c>
      <c r="H41" s="328">
        <v>0</v>
      </c>
      <c r="I41" s="328">
        <v>0</v>
      </c>
      <c r="J41" s="329">
        <v>0</v>
      </c>
      <c r="K41" s="297">
        <v>0</v>
      </c>
      <c r="L41" s="297">
        <v>0</v>
      </c>
      <c r="M41" s="297">
        <v>0</v>
      </c>
      <c r="N41" s="297">
        <v>0</v>
      </c>
      <c r="O41" s="416">
        <v>0</v>
      </c>
      <c r="P41" s="462">
        <v>0</v>
      </c>
      <c r="Q41" s="463"/>
      <c r="R41" s="463"/>
      <c r="S41" s="463"/>
      <c r="T41" s="463"/>
      <c r="U41" s="440">
        <v>0</v>
      </c>
      <c r="V41" s="473"/>
      <c r="W41" s="473"/>
      <c r="X41" s="473"/>
      <c r="Y41" s="473"/>
      <c r="Z41" s="474"/>
      <c r="AA41" s="462">
        <v>46500</v>
      </c>
      <c r="AB41" s="218">
        <v>46500</v>
      </c>
      <c r="AC41" s="218">
        <v>0</v>
      </c>
      <c r="AD41" s="218">
        <v>0</v>
      </c>
      <c r="AE41" s="218">
        <v>0</v>
      </c>
      <c r="AF41" s="218">
        <v>0</v>
      </c>
      <c r="AG41" s="218">
        <v>0</v>
      </c>
      <c r="AH41" s="218">
        <v>0</v>
      </c>
      <c r="AI41" s="218">
        <v>0</v>
      </c>
      <c r="AJ41" s="218">
        <v>0</v>
      </c>
      <c r="AK41" s="218">
        <v>0</v>
      </c>
      <c r="AL41" s="427">
        <v>46500</v>
      </c>
    </row>
    <row r="42" spans="1:38" s="68" customFormat="1" x14ac:dyDescent="0.2">
      <c r="A42" s="175" t="s">
        <v>364</v>
      </c>
      <c r="B42" s="176" t="s">
        <v>365</v>
      </c>
      <c r="C42" s="193" t="s">
        <v>77</v>
      </c>
      <c r="D42" s="394" t="s">
        <v>366</v>
      </c>
      <c r="E42" s="520">
        <v>185086</v>
      </c>
      <c r="F42" s="329">
        <v>185086</v>
      </c>
      <c r="G42" s="329">
        <v>39474</v>
      </c>
      <c r="H42" s="329">
        <v>40000</v>
      </c>
      <c r="I42" s="328">
        <v>0</v>
      </c>
      <c r="J42" s="329">
        <v>0</v>
      </c>
      <c r="K42" s="297">
        <v>0</v>
      </c>
      <c r="L42" s="297">
        <v>0</v>
      </c>
      <c r="M42" s="297">
        <v>0</v>
      </c>
      <c r="N42" s="297">
        <v>0</v>
      </c>
      <c r="O42" s="416">
        <v>0</v>
      </c>
      <c r="P42" s="462">
        <v>0</v>
      </c>
      <c r="Q42" s="463"/>
      <c r="R42" s="463"/>
      <c r="S42" s="463"/>
      <c r="T42" s="463"/>
      <c r="U42" s="440">
        <v>0</v>
      </c>
      <c r="V42" s="473"/>
      <c r="W42" s="473"/>
      <c r="X42" s="473"/>
      <c r="Y42" s="473"/>
      <c r="Z42" s="474"/>
      <c r="AA42" s="462">
        <v>210390</v>
      </c>
      <c r="AB42" s="218">
        <v>210390</v>
      </c>
      <c r="AC42" s="218">
        <v>39474</v>
      </c>
      <c r="AD42" s="218">
        <v>40000</v>
      </c>
      <c r="AE42" s="218">
        <v>0</v>
      </c>
      <c r="AF42" s="218">
        <v>0</v>
      </c>
      <c r="AG42" s="218">
        <v>0</v>
      </c>
      <c r="AH42" s="218">
        <v>0</v>
      </c>
      <c r="AI42" s="218">
        <v>0</v>
      </c>
      <c r="AJ42" s="218">
        <v>0</v>
      </c>
      <c r="AK42" s="218">
        <v>0</v>
      </c>
      <c r="AL42" s="427">
        <v>210390</v>
      </c>
    </row>
    <row r="43" spans="1:38" s="68" customFormat="1" x14ac:dyDescent="0.2">
      <c r="A43" s="175" t="s">
        <v>367</v>
      </c>
      <c r="B43" s="176" t="s">
        <v>368</v>
      </c>
      <c r="C43" s="193" t="s">
        <v>77</v>
      </c>
      <c r="D43" s="394" t="s">
        <v>369</v>
      </c>
      <c r="E43" s="520">
        <v>1524340</v>
      </c>
      <c r="F43" s="329">
        <v>1524340</v>
      </c>
      <c r="G43" s="329">
        <v>1228718</v>
      </c>
      <c r="H43" s="329">
        <v>0</v>
      </c>
      <c r="I43" s="328">
        <v>0</v>
      </c>
      <c r="J43" s="329">
        <v>0</v>
      </c>
      <c r="K43" s="297">
        <v>0</v>
      </c>
      <c r="L43" s="297">
        <v>0</v>
      </c>
      <c r="M43" s="297">
        <v>0</v>
      </c>
      <c r="N43" s="297">
        <v>0</v>
      </c>
      <c r="O43" s="416">
        <v>0</v>
      </c>
      <c r="P43" s="462">
        <v>0</v>
      </c>
      <c r="Q43" s="463"/>
      <c r="R43" s="463"/>
      <c r="S43" s="463"/>
      <c r="T43" s="463"/>
      <c r="U43" s="440">
        <v>0</v>
      </c>
      <c r="V43" s="473"/>
      <c r="W43" s="473"/>
      <c r="X43" s="473"/>
      <c r="Y43" s="473"/>
      <c r="Z43" s="474"/>
      <c r="AA43" s="462">
        <v>1499036</v>
      </c>
      <c r="AB43" s="218">
        <v>1499036</v>
      </c>
      <c r="AC43" s="218">
        <v>1228718</v>
      </c>
      <c r="AD43" s="218">
        <v>0</v>
      </c>
      <c r="AE43" s="218">
        <v>0</v>
      </c>
      <c r="AF43" s="218">
        <v>0</v>
      </c>
      <c r="AG43" s="218">
        <v>0</v>
      </c>
      <c r="AH43" s="218">
        <v>0</v>
      </c>
      <c r="AI43" s="218">
        <v>0</v>
      </c>
      <c r="AJ43" s="218">
        <v>0</v>
      </c>
      <c r="AK43" s="218">
        <v>0</v>
      </c>
      <c r="AL43" s="427">
        <v>1499036</v>
      </c>
    </row>
    <row r="44" spans="1:38" s="68" customFormat="1" ht="25.5" x14ac:dyDescent="0.2">
      <c r="A44" s="175" t="s">
        <v>373</v>
      </c>
      <c r="B44" s="176" t="s">
        <v>374</v>
      </c>
      <c r="C44" s="193" t="s">
        <v>77</v>
      </c>
      <c r="D44" s="394" t="s">
        <v>375</v>
      </c>
      <c r="E44" s="414">
        <v>247129</v>
      </c>
      <c r="F44" s="328">
        <v>247129</v>
      </c>
      <c r="G44" s="328">
        <v>202565</v>
      </c>
      <c r="H44" s="328">
        <v>0</v>
      </c>
      <c r="I44" s="328">
        <v>0</v>
      </c>
      <c r="J44" s="329">
        <v>83160</v>
      </c>
      <c r="K44" s="297">
        <v>83160</v>
      </c>
      <c r="L44" s="297">
        <v>0</v>
      </c>
      <c r="M44" s="297">
        <v>0</v>
      </c>
      <c r="N44" s="297">
        <v>0</v>
      </c>
      <c r="O44" s="416">
        <v>83160</v>
      </c>
      <c r="P44" s="462">
        <v>0</v>
      </c>
      <c r="Q44" s="463"/>
      <c r="R44" s="463"/>
      <c r="S44" s="463"/>
      <c r="T44" s="463"/>
      <c r="U44" s="440">
        <v>0</v>
      </c>
      <c r="V44" s="473"/>
      <c r="W44" s="473"/>
      <c r="X44" s="473"/>
      <c r="Y44" s="473"/>
      <c r="Z44" s="474"/>
      <c r="AA44" s="462">
        <v>247129</v>
      </c>
      <c r="AB44" s="218">
        <v>247129</v>
      </c>
      <c r="AC44" s="218">
        <v>202565</v>
      </c>
      <c r="AD44" s="218">
        <v>0</v>
      </c>
      <c r="AE44" s="218">
        <v>0</v>
      </c>
      <c r="AF44" s="218">
        <v>83160</v>
      </c>
      <c r="AG44" s="218">
        <v>83160</v>
      </c>
      <c r="AH44" s="218">
        <v>0</v>
      </c>
      <c r="AI44" s="218">
        <v>0</v>
      </c>
      <c r="AJ44" s="218">
        <v>0</v>
      </c>
      <c r="AK44" s="218">
        <v>83160</v>
      </c>
      <c r="AL44" s="427">
        <v>330289</v>
      </c>
    </row>
    <row r="45" spans="1:38" s="68" customFormat="1" x14ac:dyDescent="0.2">
      <c r="A45" s="175" t="s">
        <v>193</v>
      </c>
      <c r="B45" s="176" t="s">
        <v>172</v>
      </c>
      <c r="C45" s="193" t="s">
        <v>89</v>
      </c>
      <c r="D45" s="384" t="s">
        <v>173</v>
      </c>
      <c r="E45" s="414">
        <v>14480</v>
      </c>
      <c r="F45" s="328">
        <v>14480</v>
      </c>
      <c r="G45" s="328">
        <v>0</v>
      </c>
      <c r="H45" s="328">
        <v>0</v>
      </c>
      <c r="I45" s="328">
        <v>0</v>
      </c>
      <c r="J45" s="329">
        <v>0</v>
      </c>
      <c r="K45" s="297">
        <v>0</v>
      </c>
      <c r="L45" s="297">
        <v>0</v>
      </c>
      <c r="M45" s="297">
        <v>0</v>
      </c>
      <c r="N45" s="297">
        <v>0</v>
      </c>
      <c r="O45" s="416">
        <v>0</v>
      </c>
      <c r="P45" s="462">
        <v>0</v>
      </c>
      <c r="Q45" s="463"/>
      <c r="R45" s="463"/>
      <c r="S45" s="463"/>
      <c r="T45" s="463"/>
      <c r="U45" s="440">
        <v>0</v>
      </c>
      <c r="V45" s="465"/>
      <c r="W45" s="465"/>
      <c r="X45" s="465"/>
      <c r="Y45" s="465"/>
      <c r="Z45" s="466"/>
      <c r="AA45" s="462">
        <v>14480</v>
      </c>
      <c r="AB45" s="218">
        <v>14480</v>
      </c>
      <c r="AC45" s="218">
        <v>0</v>
      </c>
      <c r="AD45" s="218">
        <v>0</v>
      </c>
      <c r="AE45" s="218">
        <v>0</v>
      </c>
      <c r="AF45" s="218">
        <v>0</v>
      </c>
      <c r="AG45" s="218">
        <v>0</v>
      </c>
      <c r="AH45" s="218">
        <v>0</v>
      </c>
      <c r="AI45" s="218">
        <v>0</v>
      </c>
      <c r="AJ45" s="218">
        <v>0</v>
      </c>
      <c r="AK45" s="218">
        <v>0</v>
      </c>
      <c r="AL45" s="427">
        <v>14480</v>
      </c>
    </row>
    <row r="46" spans="1:38" s="68" customFormat="1" ht="27" customHeight="1" x14ac:dyDescent="0.2">
      <c r="A46" s="178" t="s">
        <v>154</v>
      </c>
      <c r="B46" s="178" t="s">
        <v>115</v>
      </c>
      <c r="C46" s="178" t="s">
        <v>80</v>
      </c>
      <c r="D46" s="385" t="s">
        <v>110</v>
      </c>
      <c r="E46" s="409">
        <v>242000</v>
      </c>
      <c r="F46" s="218">
        <v>242000</v>
      </c>
      <c r="G46" s="218">
        <v>0</v>
      </c>
      <c r="H46" s="218">
        <v>0</v>
      </c>
      <c r="I46" s="218">
        <v>0</v>
      </c>
      <c r="J46" s="297">
        <v>186494</v>
      </c>
      <c r="K46" s="297">
        <v>0</v>
      </c>
      <c r="L46" s="297">
        <v>186494</v>
      </c>
      <c r="M46" s="297">
        <v>0</v>
      </c>
      <c r="N46" s="297">
        <v>0</v>
      </c>
      <c r="O46" s="416">
        <v>0</v>
      </c>
      <c r="P46" s="462">
        <v>0</v>
      </c>
      <c r="Q46" s="463"/>
      <c r="R46" s="463"/>
      <c r="S46" s="463"/>
      <c r="T46" s="463"/>
      <c r="U46" s="440">
        <v>0</v>
      </c>
      <c r="V46" s="467"/>
      <c r="W46" s="467"/>
      <c r="X46" s="467"/>
      <c r="Y46" s="467"/>
      <c r="Z46" s="468"/>
      <c r="AA46" s="462">
        <v>242000</v>
      </c>
      <c r="AB46" s="218">
        <v>242000</v>
      </c>
      <c r="AC46" s="218">
        <v>0</v>
      </c>
      <c r="AD46" s="218">
        <v>0</v>
      </c>
      <c r="AE46" s="218">
        <v>0</v>
      </c>
      <c r="AF46" s="218">
        <v>186494</v>
      </c>
      <c r="AG46" s="218">
        <v>0</v>
      </c>
      <c r="AH46" s="218">
        <v>186494</v>
      </c>
      <c r="AI46" s="218">
        <v>0</v>
      </c>
      <c r="AJ46" s="218">
        <v>0</v>
      </c>
      <c r="AK46" s="218">
        <v>0</v>
      </c>
      <c r="AL46" s="427">
        <v>428494</v>
      </c>
    </row>
    <row r="47" spans="1:38" s="68" customFormat="1" x14ac:dyDescent="0.2">
      <c r="A47" s="178" t="s">
        <v>211</v>
      </c>
      <c r="B47" s="178" t="s">
        <v>133</v>
      </c>
      <c r="C47" s="178" t="s">
        <v>86</v>
      </c>
      <c r="D47" s="395" t="s">
        <v>132</v>
      </c>
      <c r="E47" s="409">
        <v>3384954</v>
      </c>
      <c r="F47" s="218">
        <v>3384954</v>
      </c>
      <c r="G47" s="218">
        <v>2563610</v>
      </c>
      <c r="H47" s="218">
        <v>33100</v>
      </c>
      <c r="I47" s="218">
        <v>0</v>
      </c>
      <c r="J47" s="297">
        <v>0</v>
      </c>
      <c r="K47" s="218">
        <v>0</v>
      </c>
      <c r="L47" s="218">
        <v>0</v>
      </c>
      <c r="M47" s="218">
        <v>0</v>
      </c>
      <c r="N47" s="218">
        <v>0</v>
      </c>
      <c r="O47" s="410">
        <v>0</v>
      </c>
      <c r="P47" s="462">
        <v>0</v>
      </c>
      <c r="Q47" s="463"/>
      <c r="R47" s="463"/>
      <c r="S47" s="463"/>
      <c r="T47" s="463"/>
      <c r="U47" s="440">
        <v>0</v>
      </c>
      <c r="V47" s="467"/>
      <c r="W47" s="467"/>
      <c r="X47" s="467"/>
      <c r="Y47" s="467"/>
      <c r="Z47" s="468"/>
      <c r="AA47" s="462">
        <v>3384954</v>
      </c>
      <c r="AB47" s="218">
        <v>3384954</v>
      </c>
      <c r="AC47" s="218">
        <v>2563610</v>
      </c>
      <c r="AD47" s="218">
        <v>33100</v>
      </c>
      <c r="AE47" s="218">
        <v>0</v>
      </c>
      <c r="AF47" s="218">
        <v>0</v>
      </c>
      <c r="AG47" s="218">
        <v>0</v>
      </c>
      <c r="AH47" s="218">
        <v>0</v>
      </c>
      <c r="AI47" s="218">
        <v>0</v>
      </c>
      <c r="AJ47" s="218">
        <v>0</v>
      </c>
      <c r="AK47" s="218">
        <v>0</v>
      </c>
      <c r="AL47" s="219">
        <v>3384954</v>
      </c>
    </row>
    <row r="48" spans="1:38" s="68" customFormat="1" ht="13.5" thickBot="1" x14ac:dyDescent="0.25">
      <c r="A48" s="178" t="s">
        <v>276</v>
      </c>
      <c r="B48" s="274" t="s">
        <v>280</v>
      </c>
      <c r="C48" s="274" t="s">
        <v>82</v>
      </c>
      <c r="D48" s="396" t="s">
        <v>378</v>
      </c>
      <c r="E48" s="409">
        <v>0</v>
      </c>
      <c r="F48" s="267">
        <v>0</v>
      </c>
      <c r="G48" s="267">
        <v>0</v>
      </c>
      <c r="H48" s="267">
        <v>0</v>
      </c>
      <c r="I48" s="267">
        <v>0</v>
      </c>
      <c r="J48" s="297">
        <v>1864000</v>
      </c>
      <c r="K48" s="267">
        <v>1864000</v>
      </c>
      <c r="L48" s="267">
        <v>0</v>
      </c>
      <c r="M48" s="267">
        <v>0</v>
      </c>
      <c r="N48" s="267">
        <v>0</v>
      </c>
      <c r="O48" s="417">
        <v>1864000</v>
      </c>
      <c r="P48" s="462">
        <v>0</v>
      </c>
      <c r="Q48" s="463"/>
      <c r="R48" s="463"/>
      <c r="S48" s="463"/>
      <c r="T48" s="463"/>
      <c r="U48" s="440">
        <v>0</v>
      </c>
      <c r="V48" s="465"/>
      <c r="W48" s="465"/>
      <c r="X48" s="465"/>
      <c r="Y48" s="465"/>
      <c r="Z48" s="466"/>
      <c r="AA48" s="462">
        <v>0</v>
      </c>
      <c r="AB48" s="218">
        <v>0</v>
      </c>
      <c r="AC48" s="218">
        <v>0</v>
      </c>
      <c r="AD48" s="218">
        <v>0</v>
      </c>
      <c r="AE48" s="218">
        <v>0</v>
      </c>
      <c r="AF48" s="218">
        <v>1864000</v>
      </c>
      <c r="AG48" s="218">
        <v>1864000</v>
      </c>
      <c r="AH48" s="218">
        <v>0</v>
      </c>
      <c r="AI48" s="218">
        <v>0</v>
      </c>
      <c r="AJ48" s="218">
        <v>0</v>
      </c>
      <c r="AK48" s="218">
        <v>1864000</v>
      </c>
      <c r="AL48" s="219">
        <v>1864000</v>
      </c>
    </row>
    <row r="49" spans="1:38" s="68" customFormat="1" ht="26.25" hidden="1" thickBot="1" x14ac:dyDescent="0.25">
      <c r="A49" s="178" t="s">
        <v>214</v>
      </c>
      <c r="B49" s="276" t="s">
        <v>212</v>
      </c>
      <c r="C49" s="276" t="s">
        <v>69</v>
      </c>
      <c r="D49" s="397" t="s">
        <v>213</v>
      </c>
      <c r="E49" s="409">
        <v>0</v>
      </c>
      <c r="F49" s="267">
        <v>0</v>
      </c>
      <c r="G49" s="267">
        <v>0</v>
      </c>
      <c r="H49" s="267">
        <v>0</v>
      </c>
      <c r="I49" s="267">
        <v>0</v>
      </c>
      <c r="J49" s="297">
        <v>0</v>
      </c>
      <c r="K49" s="267">
        <v>0</v>
      </c>
      <c r="L49" s="267">
        <v>0</v>
      </c>
      <c r="M49" s="267">
        <v>0</v>
      </c>
      <c r="N49" s="267">
        <v>0</v>
      </c>
      <c r="O49" s="417">
        <v>0</v>
      </c>
      <c r="P49" s="462">
        <v>0</v>
      </c>
      <c r="Q49" s="463"/>
      <c r="R49" s="463"/>
      <c r="S49" s="463"/>
      <c r="T49" s="463"/>
      <c r="U49" s="440">
        <v>0</v>
      </c>
      <c r="V49" s="444"/>
      <c r="W49" s="444"/>
      <c r="X49" s="444"/>
      <c r="Y49" s="444"/>
      <c r="Z49" s="445"/>
      <c r="AA49" s="462">
        <v>0</v>
      </c>
      <c r="AB49" s="218">
        <v>0</v>
      </c>
      <c r="AC49" s="218">
        <v>0</v>
      </c>
      <c r="AD49" s="218">
        <v>0</v>
      </c>
      <c r="AE49" s="218">
        <v>0</v>
      </c>
      <c r="AF49" s="218">
        <v>0</v>
      </c>
      <c r="AG49" s="218">
        <v>0</v>
      </c>
      <c r="AH49" s="218">
        <v>0</v>
      </c>
      <c r="AI49" s="218">
        <v>0</v>
      </c>
      <c r="AJ49" s="218">
        <v>0</v>
      </c>
      <c r="AK49" s="218">
        <v>0</v>
      </c>
      <c r="AL49" s="219">
        <v>0</v>
      </c>
    </row>
    <row r="50" spans="1:38" s="99" customFormat="1" x14ac:dyDescent="0.2">
      <c r="A50" s="271" t="s">
        <v>142</v>
      </c>
      <c r="B50" s="272"/>
      <c r="C50" s="272"/>
      <c r="D50" s="381" t="s">
        <v>116</v>
      </c>
      <c r="E50" s="412">
        <v>22469991</v>
      </c>
      <c r="F50" s="222">
        <v>22469991</v>
      </c>
      <c r="G50" s="222">
        <v>14765853</v>
      </c>
      <c r="H50" s="222">
        <v>373900</v>
      </c>
      <c r="I50" s="222">
        <v>0</v>
      </c>
      <c r="J50" s="222">
        <v>35000</v>
      </c>
      <c r="K50" s="222">
        <v>0</v>
      </c>
      <c r="L50" s="222">
        <v>35000</v>
      </c>
      <c r="M50" s="222">
        <v>28000</v>
      </c>
      <c r="N50" s="222">
        <v>0</v>
      </c>
      <c r="O50" s="334">
        <v>0</v>
      </c>
      <c r="P50" s="475">
        <v>-6.9849193096160889E-10</v>
      </c>
      <c r="Q50" s="85">
        <v>0</v>
      </c>
      <c r="R50" s="85">
        <v>0</v>
      </c>
      <c r="S50" s="85">
        <v>0</v>
      </c>
      <c r="T50" s="85">
        <v>0</v>
      </c>
      <c r="U50" s="85">
        <v>0</v>
      </c>
      <c r="V50" s="85">
        <v>0</v>
      </c>
      <c r="W50" s="85">
        <v>0</v>
      </c>
      <c r="X50" s="85">
        <v>0</v>
      </c>
      <c r="Y50" s="85">
        <v>0</v>
      </c>
      <c r="Z50" s="476">
        <v>0</v>
      </c>
      <c r="AA50" s="475">
        <v>22469991</v>
      </c>
      <c r="AB50" s="222">
        <v>22469991</v>
      </c>
      <c r="AC50" s="222">
        <v>14765853</v>
      </c>
      <c r="AD50" s="222">
        <v>373900</v>
      </c>
      <c r="AE50" s="222">
        <v>0</v>
      </c>
      <c r="AF50" s="222">
        <v>35000</v>
      </c>
      <c r="AG50" s="222">
        <v>0</v>
      </c>
      <c r="AH50" s="222">
        <v>35000</v>
      </c>
      <c r="AI50" s="222">
        <v>28000</v>
      </c>
      <c r="AJ50" s="222">
        <v>0</v>
      </c>
      <c r="AK50" s="222">
        <v>0</v>
      </c>
      <c r="AL50" s="334">
        <v>22504991</v>
      </c>
    </row>
    <row r="51" spans="1:38" s="99" customFormat="1" x14ac:dyDescent="0.2">
      <c r="A51" s="46" t="s">
        <v>143</v>
      </c>
      <c r="B51" s="47"/>
      <c r="C51" s="47"/>
      <c r="D51" s="382" t="s">
        <v>117</v>
      </c>
      <c r="E51" s="413">
        <v>22469991</v>
      </c>
      <c r="F51" s="216">
        <v>22469991</v>
      </c>
      <c r="G51" s="216">
        <v>14765853</v>
      </c>
      <c r="H51" s="216">
        <v>373900</v>
      </c>
      <c r="I51" s="216">
        <v>0</v>
      </c>
      <c r="J51" s="216">
        <v>35000</v>
      </c>
      <c r="K51" s="216">
        <v>0</v>
      </c>
      <c r="L51" s="216">
        <v>35000</v>
      </c>
      <c r="M51" s="216">
        <v>28000</v>
      </c>
      <c r="N51" s="216">
        <v>0</v>
      </c>
      <c r="O51" s="335">
        <v>0</v>
      </c>
      <c r="P51" s="477">
        <v>-6.9849193096160889E-10</v>
      </c>
      <c r="Q51" s="84">
        <v>0</v>
      </c>
      <c r="R51" s="84">
        <v>0</v>
      </c>
      <c r="S51" s="84">
        <v>0</v>
      </c>
      <c r="T51" s="84">
        <v>0</v>
      </c>
      <c r="U51" s="84">
        <v>0</v>
      </c>
      <c r="V51" s="84">
        <v>0</v>
      </c>
      <c r="W51" s="84">
        <v>0</v>
      </c>
      <c r="X51" s="84">
        <v>0</v>
      </c>
      <c r="Y51" s="84">
        <v>0</v>
      </c>
      <c r="Z51" s="478">
        <v>0</v>
      </c>
      <c r="AA51" s="477">
        <v>22469991</v>
      </c>
      <c r="AB51" s="216">
        <v>22469991</v>
      </c>
      <c r="AC51" s="216">
        <v>14765853</v>
      </c>
      <c r="AD51" s="216">
        <v>373900</v>
      </c>
      <c r="AE51" s="216">
        <v>0</v>
      </c>
      <c r="AF51" s="216">
        <v>35000</v>
      </c>
      <c r="AG51" s="216">
        <v>0</v>
      </c>
      <c r="AH51" s="216">
        <v>35000</v>
      </c>
      <c r="AI51" s="216">
        <v>28000</v>
      </c>
      <c r="AJ51" s="216">
        <v>0</v>
      </c>
      <c r="AK51" s="216">
        <v>0</v>
      </c>
      <c r="AL51" s="335">
        <v>22504991</v>
      </c>
    </row>
    <row r="52" spans="1:38" s="68" customFormat="1" ht="20.45" customHeight="1" x14ac:dyDescent="0.2">
      <c r="A52" s="187" t="s">
        <v>17</v>
      </c>
      <c r="B52" s="149" t="s">
        <v>150</v>
      </c>
      <c r="C52" s="149" t="s">
        <v>67</v>
      </c>
      <c r="D52" s="383" t="s">
        <v>353</v>
      </c>
      <c r="E52" s="409">
        <v>7990206</v>
      </c>
      <c r="F52" s="218">
        <v>7990206</v>
      </c>
      <c r="G52" s="218">
        <v>6298086</v>
      </c>
      <c r="H52" s="218">
        <v>144500</v>
      </c>
      <c r="I52" s="218">
        <v>0</v>
      </c>
      <c r="J52" s="218">
        <v>0</v>
      </c>
      <c r="K52" s="217">
        <v>0</v>
      </c>
      <c r="L52" s="218">
        <v>0</v>
      </c>
      <c r="M52" s="218">
        <v>0</v>
      </c>
      <c r="N52" s="218">
        <v>0</v>
      </c>
      <c r="O52" s="411">
        <v>0</v>
      </c>
      <c r="P52" s="462">
        <v>0</v>
      </c>
      <c r="Q52" s="463"/>
      <c r="R52" s="463"/>
      <c r="S52" s="463"/>
      <c r="T52" s="463"/>
      <c r="U52" s="440">
        <v>0</v>
      </c>
      <c r="V52" s="463"/>
      <c r="W52" s="463"/>
      <c r="X52" s="463"/>
      <c r="Y52" s="463"/>
      <c r="Z52" s="464"/>
      <c r="AA52" s="462">
        <v>7990206</v>
      </c>
      <c r="AB52" s="218">
        <v>7990206</v>
      </c>
      <c r="AC52" s="218">
        <v>6298086</v>
      </c>
      <c r="AD52" s="218">
        <v>144500</v>
      </c>
      <c r="AE52" s="218">
        <v>0</v>
      </c>
      <c r="AF52" s="218">
        <v>0</v>
      </c>
      <c r="AG52" s="218">
        <v>0</v>
      </c>
      <c r="AH52" s="218">
        <v>0</v>
      </c>
      <c r="AI52" s="218">
        <v>0</v>
      </c>
      <c r="AJ52" s="218">
        <v>0</v>
      </c>
      <c r="AK52" s="218">
        <v>0</v>
      </c>
      <c r="AL52" s="219">
        <v>7990206</v>
      </c>
    </row>
    <row r="53" spans="1:38" s="68" customFormat="1" x14ac:dyDescent="0.2">
      <c r="A53" s="187" t="s">
        <v>184</v>
      </c>
      <c r="B53" s="149" t="s">
        <v>99</v>
      </c>
      <c r="C53" s="149" t="s">
        <v>81</v>
      </c>
      <c r="D53" s="384" t="s">
        <v>180</v>
      </c>
      <c r="E53" s="409">
        <v>60000</v>
      </c>
      <c r="F53" s="218">
        <v>60000</v>
      </c>
      <c r="G53" s="218">
        <v>0</v>
      </c>
      <c r="H53" s="218">
        <v>0</v>
      </c>
      <c r="I53" s="218">
        <v>0</v>
      </c>
      <c r="J53" s="218">
        <v>0</v>
      </c>
      <c r="K53" s="218">
        <v>0</v>
      </c>
      <c r="L53" s="218">
        <v>0</v>
      </c>
      <c r="M53" s="218">
        <v>0</v>
      </c>
      <c r="N53" s="218">
        <v>0</v>
      </c>
      <c r="O53" s="410">
        <v>0</v>
      </c>
      <c r="P53" s="462">
        <v>28076.5</v>
      </c>
      <c r="Q53" s="463">
        <v>28076.5</v>
      </c>
      <c r="R53" s="463"/>
      <c r="S53" s="463"/>
      <c r="T53" s="463"/>
      <c r="U53" s="440">
        <v>0</v>
      </c>
      <c r="V53" s="465"/>
      <c r="W53" s="465"/>
      <c r="X53" s="465"/>
      <c r="Y53" s="465"/>
      <c r="Z53" s="466"/>
      <c r="AA53" s="462">
        <v>88076.5</v>
      </c>
      <c r="AB53" s="218">
        <v>88076.5</v>
      </c>
      <c r="AC53" s="218">
        <v>0</v>
      </c>
      <c r="AD53" s="218">
        <v>0</v>
      </c>
      <c r="AE53" s="218">
        <v>0</v>
      </c>
      <c r="AF53" s="218">
        <v>0</v>
      </c>
      <c r="AG53" s="218">
        <v>0</v>
      </c>
      <c r="AH53" s="218">
        <v>0</v>
      </c>
      <c r="AI53" s="218">
        <v>0</v>
      </c>
      <c r="AJ53" s="218">
        <v>0</v>
      </c>
      <c r="AK53" s="218">
        <v>0</v>
      </c>
      <c r="AL53" s="219">
        <v>88076.5</v>
      </c>
    </row>
    <row r="54" spans="1:38" s="68" customFormat="1" x14ac:dyDescent="0.2">
      <c r="A54" s="148" t="s">
        <v>0</v>
      </c>
      <c r="B54" s="178" t="s">
        <v>124</v>
      </c>
      <c r="C54" s="196">
        <v>1030</v>
      </c>
      <c r="D54" s="386" t="s">
        <v>1</v>
      </c>
      <c r="E54" s="409">
        <v>150000</v>
      </c>
      <c r="F54" s="218">
        <v>150000</v>
      </c>
      <c r="G54" s="218">
        <v>0</v>
      </c>
      <c r="H54" s="218">
        <v>0</v>
      </c>
      <c r="I54" s="218">
        <v>0</v>
      </c>
      <c r="J54" s="218">
        <v>0</v>
      </c>
      <c r="K54" s="218">
        <v>0</v>
      </c>
      <c r="L54" s="218">
        <v>0</v>
      </c>
      <c r="M54" s="218">
        <v>0</v>
      </c>
      <c r="N54" s="218">
        <v>0</v>
      </c>
      <c r="O54" s="410">
        <v>0</v>
      </c>
      <c r="P54" s="462">
        <v>0</v>
      </c>
      <c r="Q54" s="463"/>
      <c r="R54" s="463"/>
      <c r="S54" s="463"/>
      <c r="T54" s="463"/>
      <c r="U54" s="440">
        <v>0</v>
      </c>
      <c r="V54" s="465"/>
      <c r="W54" s="465"/>
      <c r="X54" s="465"/>
      <c r="Y54" s="465"/>
      <c r="Z54" s="466"/>
      <c r="AA54" s="462">
        <v>150000</v>
      </c>
      <c r="AB54" s="218">
        <v>150000</v>
      </c>
      <c r="AC54" s="218">
        <v>0</v>
      </c>
      <c r="AD54" s="218">
        <v>0</v>
      </c>
      <c r="AE54" s="218">
        <v>0</v>
      </c>
      <c r="AF54" s="218">
        <v>0</v>
      </c>
      <c r="AG54" s="218">
        <v>0</v>
      </c>
      <c r="AH54" s="218">
        <v>0</v>
      </c>
      <c r="AI54" s="218">
        <v>0</v>
      </c>
      <c r="AJ54" s="218">
        <v>0</v>
      </c>
      <c r="AK54" s="218">
        <v>0</v>
      </c>
      <c r="AL54" s="219">
        <v>150000</v>
      </c>
    </row>
    <row r="55" spans="1:38" s="68" customFormat="1" x14ac:dyDescent="0.2">
      <c r="A55" s="148" t="s">
        <v>2</v>
      </c>
      <c r="B55" s="178" t="s">
        <v>3</v>
      </c>
      <c r="C55" s="196" t="s">
        <v>88</v>
      </c>
      <c r="D55" s="385" t="s">
        <v>238</v>
      </c>
      <c r="E55" s="409">
        <v>80000</v>
      </c>
      <c r="F55" s="218">
        <v>80000</v>
      </c>
      <c r="G55" s="218">
        <v>0</v>
      </c>
      <c r="H55" s="218">
        <v>0</v>
      </c>
      <c r="I55" s="218">
        <v>0</v>
      </c>
      <c r="J55" s="218">
        <v>0</v>
      </c>
      <c r="K55" s="218">
        <v>0</v>
      </c>
      <c r="L55" s="218">
        <v>0</v>
      </c>
      <c r="M55" s="218">
        <v>0</v>
      </c>
      <c r="N55" s="218">
        <v>0</v>
      </c>
      <c r="O55" s="410">
        <v>0</v>
      </c>
      <c r="P55" s="462">
        <v>0</v>
      </c>
      <c r="Q55" s="463"/>
      <c r="R55" s="463"/>
      <c r="S55" s="463"/>
      <c r="T55" s="463"/>
      <c r="U55" s="440">
        <v>0</v>
      </c>
      <c r="V55" s="467"/>
      <c r="W55" s="467"/>
      <c r="X55" s="467"/>
      <c r="Y55" s="467"/>
      <c r="Z55" s="468"/>
      <c r="AA55" s="462">
        <v>80000</v>
      </c>
      <c r="AB55" s="218">
        <v>80000</v>
      </c>
      <c r="AC55" s="218">
        <v>0</v>
      </c>
      <c r="AD55" s="218">
        <v>0</v>
      </c>
      <c r="AE55" s="218">
        <v>0</v>
      </c>
      <c r="AF55" s="218">
        <v>0</v>
      </c>
      <c r="AG55" s="218">
        <v>0</v>
      </c>
      <c r="AH55" s="218">
        <v>0</v>
      </c>
      <c r="AI55" s="218">
        <v>0</v>
      </c>
      <c r="AJ55" s="218">
        <v>0</v>
      </c>
      <c r="AK55" s="218">
        <v>0</v>
      </c>
      <c r="AL55" s="219">
        <v>80000</v>
      </c>
    </row>
    <row r="56" spans="1:38" s="68" customFormat="1" ht="25.5" x14ac:dyDescent="0.2">
      <c r="A56" s="148" t="s">
        <v>4</v>
      </c>
      <c r="B56" s="178" t="s">
        <v>125</v>
      </c>
      <c r="C56" s="196" t="s">
        <v>88</v>
      </c>
      <c r="D56" s="385" t="s">
        <v>75</v>
      </c>
      <c r="E56" s="409">
        <v>421300</v>
      </c>
      <c r="F56" s="218">
        <v>421300</v>
      </c>
      <c r="G56" s="218">
        <v>0</v>
      </c>
      <c r="H56" s="218">
        <v>0</v>
      </c>
      <c r="I56" s="218">
        <v>0</v>
      </c>
      <c r="J56" s="218">
        <v>0</v>
      </c>
      <c r="K56" s="218">
        <v>0</v>
      </c>
      <c r="L56" s="218">
        <v>0</v>
      </c>
      <c r="M56" s="218">
        <v>0</v>
      </c>
      <c r="N56" s="218">
        <v>0</v>
      </c>
      <c r="O56" s="410">
        <v>0</v>
      </c>
      <c r="P56" s="462">
        <v>0</v>
      </c>
      <c r="Q56" s="463"/>
      <c r="R56" s="463"/>
      <c r="S56" s="463"/>
      <c r="T56" s="463"/>
      <c r="U56" s="440">
        <v>0</v>
      </c>
      <c r="V56" s="467"/>
      <c r="W56" s="467"/>
      <c r="X56" s="467"/>
      <c r="Y56" s="467"/>
      <c r="Z56" s="468"/>
      <c r="AA56" s="462">
        <v>421300</v>
      </c>
      <c r="AB56" s="218">
        <v>421300</v>
      </c>
      <c r="AC56" s="218">
        <v>0</v>
      </c>
      <c r="AD56" s="218">
        <v>0</v>
      </c>
      <c r="AE56" s="218">
        <v>0</v>
      </c>
      <c r="AF56" s="218">
        <v>0</v>
      </c>
      <c r="AG56" s="218">
        <v>0</v>
      </c>
      <c r="AH56" s="218">
        <v>0</v>
      </c>
      <c r="AI56" s="218">
        <v>0</v>
      </c>
      <c r="AJ56" s="218">
        <v>0</v>
      </c>
      <c r="AK56" s="218">
        <v>0</v>
      </c>
      <c r="AL56" s="219">
        <v>421300</v>
      </c>
    </row>
    <row r="57" spans="1:38" s="68" customFormat="1" ht="16.5" customHeight="1" x14ac:dyDescent="0.2">
      <c r="A57" s="148" t="s">
        <v>5</v>
      </c>
      <c r="B57" s="178" t="s">
        <v>118</v>
      </c>
      <c r="C57" s="178" t="s">
        <v>88</v>
      </c>
      <c r="D57" s="386" t="s">
        <v>138</v>
      </c>
      <c r="E57" s="409">
        <v>86000</v>
      </c>
      <c r="F57" s="218">
        <v>86000</v>
      </c>
      <c r="G57" s="218">
        <v>0</v>
      </c>
      <c r="H57" s="218">
        <v>0</v>
      </c>
      <c r="I57" s="218">
        <v>0</v>
      </c>
      <c r="J57" s="218">
        <v>0</v>
      </c>
      <c r="K57" s="218">
        <v>0</v>
      </c>
      <c r="L57" s="218">
        <v>0</v>
      </c>
      <c r="M57" s="218">
        <v>0</v>
      </c>
      <c r="N57" s="218">
        <v>0</v>
      </c>
      <c r="O57" s="410">
        <v>0</v>
      </c>
      <c r="P57" s="462">
        <v>0</v>
      </c>
      <c r="Q57" s="463"/>
      <c r="R57" s="463"/>
      <c r="S57" s="463"/>
      <c r="T57" s="463"/>
      <c r="U57" s="440">
        <v>0</v>
      </c>
      <c r="V57" s="465"/>
      <c r="W57" s="465"/>
      <c r="X57" s="465"/>
      <c r="Y57" s="465"/>
      <c r="Z57" s="466"/>
      <c r="AA57" s="462">
        <v>86000</v>
      </c>
      <c r="AB57" s="218">
        <v>86000</v>
      </c>
      <c r="AC57" s="218">
        <v>0</v>
      </c>
      <c r="AD57" s="218">
        <v>0</v>
      </c>
      <c r="AE57" s="218">
        <v>0</v>
      </c>
      <c r="AF57" s="218">
        <v>0</v>
      </c>
      <c r="AG57" s="218">
        <v>0</v>
      </c>
      <c r="AH57" s="218">
        <v>0</v>
      </c>
      <c r="AI57" s="218">
        <v>0</v>
      </c>
      <c r="AJ57" s="218">
        <v>0</v>
      </c>
      <c r="AK57" s="218">
        <v>0</v>
      </c>
      <c r="AL57" s="219">
        <v>86000</v>
      </c>
    </row>
    <row r="58" spans="1:38" s="68" customFormat="1" x14ac:dyDescent="0.2">
      <c r="A58" s="148" t="s">
        <v>171</v>
      </c>
      <c r="B58" s="178" t="s">
        <v>172</v>
      </c>
      <c r="C58" s="178" t="s">
        <v>89</v>
      </c>
      <c r="D58" s="384" t="s">
        <v>173</v>
      </c>
      <c r="E58" s="409">
        <v>2025600</v>
      </c>
      <c r="F58" s="218">
        <v>2025600</v>
      </c>
      <c r="G58" s="218">
        <v>0</v>
      </c>
      <c r="H58" s="218">
        <v>0</v>
      </c>
      <c r="I58" s="218">
        <v>0</v>
      </c>
      <c r="J58" s="218">
        <v>0</v>
      </c>
      <c r="K58" s="218">
        <v>0</v>
      </c>
      <c r="L58" s="218">
        <v>0</v>
      </c>
      <c r="M58" s="218">
        <v>0</v>
      </c>
      <c r="N58" s="218">
        <v>0</v>
      </c>
      <c r="O58" s="410">
        <v>0</v>
      </c>
      <c r="P58" s="462">
        <v>-28076.5</v>
      </c>
      <c r="Q58" s="463">
        <v>-28076.5</v>
      </c>
      <c r="R58" s="463"/>
      <c r="S58" s="463"/>
      <c r="T58" s="463"/>
      <c r="U58" s="440">
        <v>0</v>
      </c>
      <c r="V58" s="465"/>
      <c r="W58" s="465"/>
      <c r="X58" s="465"/>
      <c r="Y58" s="465"/>
      <c r="Z58" s="466"/>
      <c r="AA58" s="462">
        <v>1997523.5</v>
      </c>
      <c r="AB58" s="218">
        <v>1997523.5</v>
      </c>
      <c r="AC58" s="218">
        <v>0</v>
      </c>
      <c r="AD58" s="218">
        <v>0</v>
      </c>
      <c r="AE58" s="218">
        <v>0</v>
      </c>
      <c r="AF58" s="218">
        <v>0</v>
      </c>
      <c r="AG58" s="218">
        <v>0</v>
      </c>
      <c r="AH58" s="218">
        <v>0</v>
      </c>
      <c r="AI58" s="218">
        <v>0</v>
      </c>
      <c r="AJ58" s="218">
        <v>0</v>
      </c>
      <c r="AK58" s="218">
        <v>0</v>
      </c>
      <c r="AL58" s="219">
        <v>1997523.5</v>
      </c>
    </row>
    <row r="59" spans="1:38" s="68" customFormat="1" x14ac:dyDescent="0.2">
      <c r="A59" s="148" t="s">
        <v>6</v>
      </c>
      <c r="B59" s="197" t="s">
        <v>119</v>
      </c>
      <c r="C59" s="178" t="s">
        <v>87</v>
      </c>
      <c r="D59" s="384" t="s">
        <v>162</v>
      </c>
      <c r="E59" s="409">
        <v>26500</v>
      </c>
      <c r="F59" s="218">
        <v>26500</v>
      </c>
      <c r="G59" s="218">
        <v>0</v>
      </c>
      <c r="H59" s="218">
        <v>0</v>
      </c>
      <c r="I59" s="218">
        <v>0</v>
      </c>
      <c r="J59" s="218">
        <v>0</v>
      </c>
      <c r="K59" s="218">
        <v>0</v>
      </c>
      <c r="L59" s="218">
        <v>0</v>
      </c>
      <c r="M59" s="218">
        <v>0</v>
      </c>
      <c r="N59" s="218">
        <v>0</v>
      </c>
      <c r="O59" s="410">
        <v>0</v>
      </c>
      <c r="P59" s="462">
        <v>0</v>
      </c>
      <c r="Q59" s="463"/>
      <c r="R59" s="463"/>
      <c r="S59" s="463"/>
      <c r="T59" s="463"/>
      <c r="U59" s="440">
        <v>0</v>
      </c>
      <c r="V59" s="465"/>
      <c r="W59" s="465"/>
      <c r="X59" s="465"/>
      <c r="Y59" s="465"/>
      <c r="Z59" s="466"/>
      <c r="AA59" s="462">
        <v>26500</v>
      </c>
      <c r="AB59" s="218">
        <v>26500</v>
      </c>
      <c r="AC59" s="218">
        <v>0</v>
      </c>
      <c r="AD59" s="218">
        <v>0</v>
      </c>
      <c r="AE59" s="218">
        <v>0</v>
      </c>
      <c r="AF59" s="218">
        <v>0</v>
      </c>
      <c r="AG59" s="218">
        <v>0</v>
      </c>
      <c r="AH59" s="218">
        <v>0</v>
      </c>
      <c r="AI59" s="218">
        <v>0</v>
      </c>
      <c r="AJ59" s="218">
        <v>0</v>
      </c>
      <c r="AK59" s="218">
        <v>0</v>
      </c>
      <c r="AL59" s="219">
        <v>26500</v>
      </c>
    </row>
    <row r="60" spans="1:38" s="68" customFormat="1" x14ac:dyDescent="0.2">
      <c r="A60" s="148" t="s">
        <v>8</v>
      </c>
      <c r="B60" s="178" t="s">
        <v>7</v>
      </c>
      <c r="C60" s="196" t="s">
        <v>80</v>
      </c>
      <c r="D60" s="385" t="s">
        <v>126</v>
      </c>
      <c r="E60" s="409">
        <v>3100</v>
      </c>
      <c r="F60" s="218">
        <v>3100</v>
      </c>
      <c r="G60" s="218">
        <v>0</v>
      </c>
      <c r="H60" s="218">
        <v>0</v>
      </c>
      <c r="I60" s="218">
        <v>0</v>
      </c>
      <c r="J60" s="218">
        <v>0</v>
      </c>
      <c r="K60" s="218">
        <v>0</v>
      </c>
      <c r="L60" s="218">
        <v>0</v>
      </c>
      <c r="M60" s="218">
        <v>0</v>
      </c>
      <c r="N60" s="218">
        <v>0</v>
      </c>
      <c r="O60" s="410">
        <v>0</v>
      </c>
      <c r="P60" s="462">
        <v>0</v>
      </c>
      <c r="Q60" s="463"/>
      <c r="R60" s="463"/>
      <c r="S60" s="463"/>
      <c r="T60" s="463"/>
      <c r="U60" s="440">
        <v>0</v>
      </c>
      <c r="V60" s="467"/>
      <c r="W60" s="467"/>
      <c r="X60" s="467"/>
      <c r="Y60" s="467"/>
      <c r="Z60" s="468"/>
      <c r="AA60" s="462">
        <v>3100</v>
      </c>
      <c r="AB60" s="218">
        <v>3100</v>
      </c>
      <c r="AC60" s="218">
        <v>0</v>
      </c>
      <c r="AD60" s="218">
        <v>0</v>
      </c>
      <c r="AE60" s="218">
        <v>0</v>
      </c>
      <c r="AF60" s="218">
        <v>0</v>
      </c>
      <c r="AG60" s="218">
        <v>0</v>
      </c>
      <c r="AH60" s="218">
        <v>0</v>
      </c>
      <c r="AI60" s="218">
        <v>0</v>
      </c>
      <c r="AJ60" s="218">
        <v>0</v>
      </c>
      <c r="AK60" s="218">
        <v>0</v>
      </c>
      <c r="AL60" s="219">
        <v>3100</v>
      </c>
    </row>
    <row r="61" spans="1:38" s="68" customFormat="1" x14ac:dyDescent="0.2">
      <c r="A61" s="148" t="s">
        <v>9</v>
      </c>
      <c r="B61" s="178" t="s">
        <v>10</v>
      </c>
      <c r="C61" s="196" t="s">
        <v>80</v>
      </c>
      <c r="D61" s="385" t="s">
        <v>127</v>
      </c>
      <c r="E61" s="409">
        <v>10400</v>
      </c>
      <c r="F61" s="218">
        <v>10400</v>
      </c>
      <c r="G61" s="218">
        <v>0</v>
      </c>
      <c r="H61" s="218">
        <v>0</v>
      </c>
      <c r="I61" s="218">
        <v>0</v>
      </c>
      <c r="J61" s="218">
        <v>0</v>
      </c>
      <c r="K61" s="218">
        <v>0</v>
      </c>
      <c r="L61" s="218">
        <v>0</v>
      </c>
      <c r="M61" s="218">
        <v>0</v>
      </c>
      <c r="N61" s="218">
        <v>0</v>
      </c>
      <c r="O61" s="410">
        <v>0</v>
      </c>
      <c r="P61" s="462">
        <v>0</v>
      </c>
      <c r="Q61" s="463"/>
      <c r="R61" s="463"/>
      <c r="S61" s="463"/>
      <c r="T61" s="463"/>
      <c r="U61" s="440">
        <v>0</v>
      </c>
      <c r="V61" s="467"/>
      <c r="W61" s="467"/>
      <c r="X61" s="467"/>
      <c r="Y61" s="467"/>
      <c r="Z61" s="468"/>
      <c r="AA61" s="462">
        <v>10400</v>
      </c>
      <c r="AB61" s="218">
        <v>10400</v>
      </c>
      <c r="AC61" s="218">
        <v>0</v>
      </c>
      <c r="AD61" s="218">
        <v>0</v>
      </c>
      <c r="AE61" s="218">
        <v>0</v>
      </c>
      <c r="AF61" s="218">
        <v>0</v>
      </c>
      <c r="AG61" s="218">
        <v>0</v>
      </c>
      <c r="AH61" s="218">
        <v>0</v>
      </c>
      <c r="AI61" s="218">
        <v>0</v>
      </c>
      <c r="AJ61" s="218">
        <v>0</v>
      </c>
      <c r="AK61" s="218">
        <v>0</v>
      </c>
      <c r="AL61" s="219">
        <v>10400</v>
      </c>
    </row>
    <row r="62" spans="1:38" s="68" customFormat="1" ht="25.5" x14ac:dyDescent="0.2">
      <c r="A62" s="175" t="s">
        <v>11</v>
      </c>
      <c r="B62" s="176" t="s">
        <v>130</v>
      </c>
      <c r="C62" s="198" t="s">
        <v>91</v>
      </c>
      <c r="D62" s="385" t="s">
        <v>129</v>
      </c>
      <c r="E62" s="409">
        <v>8962249</v>
      </c>
      <c r="F62" s="218">
        <v>8962249</v>
      </c>
      <c r="G62" s="218">
        <v>7140611</v>
      </c>
      <c r="H62" s="218">
        <v>148100</v>
      </c>
      <c r="I62" s="218">
        <v>0</v>
      </c>
      <c r="J62" s="218">
        <v>35000</v>
      </c>
      <c r="K62" s="218">
        <v>0</v>
      </c>
      <c r="L62" s="218">
        <v>35000</v>
      </c>
      <c r="M62" s="218">
        <v>28000</v>
      </c>
      <c r="N62" s="218">
        <v>0</v>
      </c>
      <c r="O62" s="410">
        <v>0</v>
      </c>
      <c r="P62" s="462">
        <v>-6306648.7800000003</v>
      </c>
      <c r="Q62" s="463">
        <v>-6306648.7800000003</v>
      </c>
      <c r="R62" s="463">
        <v>-5032517.41</v>
      </c>
      <c r="S62" s="463">
        <v>-95506.86</v>
      </c>
      <c r="T62" s="463"/>
      <c r="U62" s="440">
        <v>0</v>
      </c>
      <c r="V62" s="467"/>
      <c r="W62" s="467"/>
      <c r="X62" s="467"/>
      <c r="Y62" s="467"/>
      <c r="Z62" s="468"/>
      <c r="AA62" s="462">
        <v>2655600.2199999997</v>
      </c>
      <c r="AB62" s="218">
        <v>2655600.2199999997</v>
      </c>
      <c r="AC62" s="218">
        <v>2108093.59</v>
      </c>
      <c r="AD62" s="218">
        <v>52593.14</v>
      </c>
      <c r="AE62" s="218">
        <v>0</v>
      </c>
      <c r="AF62" s="218">
        <v>35000</v>
      </c>
      <c r="AG62" s="218">
        <v>0</v>
      </c>
      <c r="AH62" s="218">
        <v>35000</v>
      </c>
      <c r="AI62" s="218">
        <v>28000</v>
      </c>
      <c r="AJ62" s="218">
        <v>0</v>
      </c>
      <c r="AK62" s="218">
        <v>0</v>
      </c>
      <c r="AL62" s="219">
        <v>2690600.2199999997</v>
      </c>
    </row>
    <row r="63" spans="1:38" s="68" customFormat="1" ht="25.5" x14ac:dyDescent="0.2">
      <c r="A63" s="175" t="s">
        <v>443</v>
      </c>
      <c r="B63" s="176" t="s">
        <v>444</v>
      </c>
      <c r="C63" s="198" t="s">
        <v>89</v>
      </c>
      <c r="D63" s="510" t="s">
        <v>445</v>
      </c>
      <c r="E63" s="409"/>
      <c r="F63" s="218"/>
      <c r="G63" s="218"/>
      <c r="H63" s="218"/>
      <c r="I63" s="218"/>
      <c r="J63" s="218"/>
      <c r="K63" s="218"/>
      <c r="L63" s="218"/>
      <c r="M63" s="218"/>
      <c r="N63" s="218"/>
      <c r="O63" s="410"/>
      <c r="P63" s="462">
        <v>7514756.3499999996</v>
      </c>
      <c r="Q63" s="463">
        <v>7514756.3499999996</v>
      </c>
      <c r="R63" s="463">
        <v>5963353.2300000004</v>
      </c>
      <c r="S63" s="463">
        <v>124680.54</v>
      </c>
      <c r="T63" s="463"/>
      <c r="U63" s="440">
        <v>0</v>
      </c>
      <c r="V63" s="467"/>
      <c r="W63" s="467"/>
      <c r="X63" s="467"/>
      <c r="Y63" s="467"/>
      <c r="Z63" s="511"/>
      <c r="AA63" s="462">
        <v>7514756.3499999996</v>
      </c>
      <c r="AB63" s="218">
        <v>7514756.3499999996</v>
      </c>
      <c r="AC63" s="218">
        <v>5963353.2300000004</v>
      </c>
      <c r="AD63" s="218">
        <v>124680.54</v>
      </c>
      <c r="AE63" s="218">
        <v>0</v>
      </c>
      <c r="AF63" s="218">
        <v>0</v>
      </c>
      <c r="AG63" s="218">
        <v>0</v>
      </c>
      <c r="AH63" s="218">
        <v>0</v>
      </c>
      <c r="AI63" s="218">
        <v>0</v>
      </c>
      <c r="AJ63" s="218">
        <v>0</v>
      </c>
      <c r="AK63" s="218">
        <v>0</v>
      </c>
      <c r="AL63" s="219">
        <v>7514756.3499999996</v>
      </c>
    </row>
    <row r="64" spans="1:38" s="68" customFormat="1" x14ac:dyDescent="0.2">
      <c r="A64" s="175" t="s">
        <v>12</v>
      </c>
      <c r="B64" s="176" t="s">
        <v>131</v>
      </c>
      <c r="C64" s="198" t="s">
        <v>90</v>
      </c>
      <c r="D64" s="306" t="s">
        <v>163</v>
      </c>
      <c r="E64" s="409">
        <v>1765670</v>
      </c>
      <c r="F64" s="218">
        <v>1765670</v>
      </c>
      <c r="G64" s="218">
        <v>1327156</v>
      </c>
      <c r="H64" s="218">
        <v>81300</v>
      </c>
      <c r="I64" s="218">
        <v>0</v>
      </c>
      <c r="J64" s="218">
        <v>0</v>
      </c>
      <c r="K64" s="218">
        <v>0</v>
      </c>
      <c r="L64" s="218">
        <v>0</v>
      </c>
      <c r="M64" s="218">
        <v>0</v>
      </c>
      <c r="N64" s="218">
        <v>0</v>
      </c>
      <c r="O64" s="410">
        <v>0</v>
      </c>
      <c r="P64" s="462">
        <v>-1208107.57</v>
      </c>
      <c r="Q64" s="463">
        <v>-1208107.57</v>
      </c>
      <c r="R64" s="463">
        <v>-930835.82</v>
      </c>
      <c r="S64" s="463">
        <v>-29173.68</v>
      </c>
      <c r="T64" s="463"/>
      <c r="U64" s="440">
        <v>0</v>
      </c>
      <c r="V64" s="465"/>
      <c r="W64" s="465"/>
      <c r="X64" s="465"/>
      <c r="Y64" s="465"/>
      <c r="Z64" s="479"/>
      <c r="AA64" s="462">
        <v>557562.42999999993</v>
      </c>
      <c r="AB64" s="218">
        <v>557562.42999999993</v>
      </c>
      <c r="AC64" s="218">
        <v>396320.18000000005</v>
      </c>
      <c r="AD64" s="218">
        <v>52126.32</v>
      </c>
      <c r="AE64" s="218">
        <v>0</v>
      </c>
      <c r="AF64" s="218">
        <v>0</v>
      </c>
      <c r="AG64" s="218">
        <v>0</v>
      </c>
      <c r="AH64" s="218">
        <v>0</v>
      </c>
      <c r="AI64" s="218">
        <v>0</v>
      </c>
      <c r="AJ64" s="218">
        <v>0</v>
      </c>
      <c r="AK64" s="218">
        <v>0</v>
      </c>
      <c r="AL64" s="219">
        <v>557562.42999999993</v>
      </c>
    </row>
    <row r="65" spans="1:38" s="68" customFormat="1" ht="38.25" x14ac:dyDescent="0.2">
      <c r="A65" s="175" t="s">
        <v>14</v>
      </c>
      <c r="B65" s="176" t="s">
        <v>109</v>
      </c>
      <c r="C65" s="199" t="s">
        <v>90</v>
      </c>
      <c r="D65" s="386" t="s">
        <v>164</v>
      </c>
      <c r="E65" s="409">
        <v>800000</v>
      </c>
      <c r="F65" s="218">
        <v>800000</v>
      </c>
      <c r="G65" s="218">
        <v>0</v>
      </c>
      <c r="H65" s="218">
        <v>0</v>
      </c>
      <c r="I65" s="218">
        <v>0</v>
      </c>
      <c r="J65" s="218">
        <v>0</v>
      </c>
      <c r="K65" s="218">
        <v>0</v>
      </c>
      <c r="L65" s="218">
        <v>0</v>
      </c>
      <c r="M65" s="218">
        <v>0</v>
      </c>
      <c r="N65" s="218">
        <v>0</v>
      </c>
      <c r="O65" s="410">
        <v>0</v>
      </c>
      <c r="P65" s="462">
        <v>0</v>
      </c>
      <c r="Q65" s="463"/>
      <c r="R65" s="463"/>
      <c r="S65" s="463"/>
      <c r="T65" s="463"/>
      <c r="U65" s="440">
        <v>0</v>
      </c>
      <c r="V65" s="465"/>
      <c r="W65" s="465"/>
      <c r="X65" s="465"/>
      <c r="Y65" s="465"/>
      <c r="Z65" s="466"/>
      <c r="AA65" s="462">
        <v>800000</v>
      </c>
      <c r="AB65" s="218">
        <v>800000</v>
      </c>
      <c r="AC65" s="218">
        <v>0</v>
      </c>
      <c r="AD65" s="218">
        <v>0</v>
      </c>
      <c r="AE65" s="218">
        <v>0</v>
      </c>
      <c r="AF65" s="218">
        <v>0</v>
      </c>
      <c r="AG65" s="218">
        <v>0</v>
      </c>
      <c r="AH65" s="218">
        <v>0</v>
      </c>
      <c r="AI65" s="218">
        <v>0</v>
      </c>
      <c r="AJ65" s="218">
        <v>0</v>
      </c>
      <c r="AK65" s="218">
        <v>0</v>
      </c>
      <c r="AL65" s="219">
        <v>800000</v>
      </c>
    </row>
    <row r="66" spans="1:38" s="68" customFormat="1" ht="25.5" x14ac:dyDescent="0.2">
      <c r="A66" s="175" t="s">
        <v>166</v>
      </c>
      <c r="B66" s="176" t="s">
        <v>167</v>
      </c>
      <c r="C66" s="193" t="s">
        <v>90</v>
      </c>
      <c r="D66" s="393" t="s">
        <v>165</v>
      </c>
      <c r="E66" s="409">
        <v>12366</v>
      </c>
      <c r="F66" s="218">
        <v>12366</v>
      </c>
      <c r="G66" s="218">
        <v>0</v>
      </c>
      <c r="H66" s="218">
        <v>0</v>
      </c>
      <c r="I66" s="218">
        <v>0</v>
      </c>
      <c r="J66" s="218">
        <v>0</v>
      </c>
      <c r="K66" s="218">
        <v>0</v>
      </c>
      <c r="L66" s="218">
        <v>0</v>
      </c>
      <c r="M66" s="218">
        <v>0</v>
      </c>
      <c r="N66" s="218">
        <v>0</v>
      </c>
      <c r="O66" s="410">
        <v>0</v>
      </c>
      <c r="P66" s="462">
        <v>0</v>
      </c>
      <c r="Q66" s="463"/>
      <c r="R66" s="463"/>
      <c r="S66" s="463"/>
      <c r="T66" s="463"/>
      <c r="U66" s="440">
        <v>0</v>
      </c>
      <c r="V66" s="444"/>
      <c r="W66" s="444"/>
      <c r="X66" s="444"/>
      <c r="Y66" s="444"/>
      <c r="Z66" s="445"/>
      <c r="AA66" s="462">
        <v>12366</v>
      </c>
      <c r="AB66" s="218">
        <v>12366</v>
      </c>
      <c r="AC66" s="218">
        <v>0</v>
      </c>
      <c r="AD66" s="218">
        <v>0</v>
      </c>
      <c r="AE66" s="218">
        <v>0</v>
      </c>
      <c r="AF66" s="218">
        <v>0</v>
      </c>
      <c r="AG66" s="218">
        <v>0</v>
      </c>
      <c r="AH66" s="218">
        <v>0</v>
      </c>
      <c r="AI66" s="218">
        <v>0</v>
      </c>
      <c r="AJ66" s="218">
        <v>0</v>
      </c>
      <c r="AK66" s="218">
        <v>0</v>
      </c>
      <c r="AL66" s="219">
        <v>12366</v>
      </c>
    </row>
    <row r="67" spans="1:38" s="68" customFormat="1" ht="34.15" customHeight="1" x14ac:dyDescent="0.2">
      <c r="A67" s="176" t="s">
        <v>13</v>
      </c>
      <c r="B67" s="176" t="s">
        <v>50</v>
      </c>
      <c r="C67" s="176" t="s">
        <v>68</v>
      </c>
      <c r="D67" s="386" t="s">
        <v>168</v>
      </c>
      <c r="E67" s="409">
        <v>12000</v>
      </c>
      <c r="F67" s="218">
        <v>12000</v>
      </c>
      <c r="G67" s="218">
        <v>0</v>
      </c>
      <c r="H67" s="218">
        <v>0</v>
      </c>
      <c r="I67" s="218">
        <v>0</v>
      </c>
      <c r="J67" s="218">
        <v>0</v>
      </c>
      <c r="K67" s="218">
        <v>0</v>
      </c>
      <c r="L67" s="218">
        <v>0</v>
      </c>
      <c r="M67" s="218">
        <v>0</v>
      </c>
      <c r="N67" s="218">
        <v>0</v>
      </c>
      <c r="O67" s="410">
        <v>0</v>
      </c>
      <c r="P67" s="462">
        <v>0</v>
      </c>
      <c r="Q67" s="463"/>
      <c r="R67" s="463"/>
      <c r="S67" s="463"/>
      <c r="T67" s="463"/>
      <c r="U67" s="440">
        <v>0</v>
      </c>
      <c r="V67" s="465"/>
      <c r="W67" s="465"/>
      <c r="X67" s="465"/>
      <c r="Y67" s="465"/>
      <c r="Z67" s="466"/>
      <c r="AA67" s="462">
        <v>12000</v>
      </c>
      <c r="AB67" s="218">
        <v>12000</v>
      </c>
      <c r="AC67" s="218">
        <v>0</v>
      </c>
      <c r="AD67" s="218">
        <v>0</v>
      </c>
      <c r="AE67" s="218">
        <v>0</v>
      </c>
      <c r="AF67" s="218">
        <v>0</v>
      </c>
      <c r="AG67" s="218">
        <v>0</v>
      </c>
      <c r="AH67" s="218">
        <v>0</v>
      </c>
      <c r="AI67" s="218">
        <v>0</v>
      </c>
      <c r="AJ67" s="218">
        <v>0</v>
      </c>
      <c r="AK67" s="218">
        <v>0</v>
      </c>
      <c r="AL67" s="219">
        <v>12000</v>
      </c>
    </row>
    <row r="68" spans="1:38" s="68" customFormat="1" ht="26.25" thickBot="1" x14ac:dyDescent="0.25">
      <c r="A68" s="176" t="s">
        <v>169</v>
      </c>
      <c r="B68" s="176" t="s">
        <v>170</v>
      </c>
      <c r="C68" s="176" t="s">
        <v>87</v>
      </c>
      <c r="D68" s="386" t="s">
        <v>381</v>
      </c>
      <c r="E68" s="409">
        <v>64600</v>
      </c>
      <c r="F68" s="218">
        <v>64600</v>
      </c>
      <c r="G68" s="218">
        <v>0</v>
      </c>
      <c r="H68" s="218">
        <v>0</v>
      </c>
      <c r="I68" s="218">
        <v>0</v>
      </c>
      <c r="J68" s="218">
        <v>0</v>
      </c>
      <c r="K68" s="218">
        <v>0</v>
      </c>
      <c r="L68" s="218">
        <v>0</v>
      </c>
      <c r="M68" s="218">
        <v>0</v>
      </c>
      <c r="N68" s="218">
        <v>0</v>
      </c>
      <c r="O68" s="410">
        <v>0</v>
      </c>
      <c r="P68" s="462">
        <v>0</v>
      </c>
      <c r="Q68" s="463"/>
      <c r="R68" s="463"/>
      <c r="S68" s="463"/>
      <c r="T68" s="463"/>
      <c r="U68" s="440">
        <v>0</v>
      </c>
      <c r="V68" s="465"/>
      <c r="W68" s="465"/>
      <c r="X68" s="465"/>
      <c r="Y68" s="465"/>
      <c r="Z68" s="466"/>
      <c r="AA68" s="462">
        <v>64600</v>
      </c>
      <c r="AB68" s="218">
        <v>64600</v>
      </c>
      <c r="AC68" s="218">
        <v>0</v>
      </c>
      <c r="AD68" s="218">
        <v>0</v>
      </c>
      <c r="AE68" s="218">
        <v>0</v>
      </c>
      <c r="AF68" s="218">
        <v>0</v>
      </c>
      <c r="AG68" s="218">
        <v>0</v>
      </c>
      <c r="AH68" s="218">
        <v>0</v>
      </c>
      <c r="AI68" s="218">
        <v>0</v>
      </c>
      <c r="AJ68" s="218">
        <v>0</v>
      </c>
      <c r="AK68" s="218">
        <v>0</v>
      </c>
      <c r="AL68" s="219">
        <v>64600</v>
      </c>
    </row>
    <row r="69" spans="1:38" s="99" customFormat="1" x14ac:dyDescent="0.2">
      <c r="A69" s="50" t="s">
        <v>106</v>
      </c>
      <c r="B69" s="51"/>
      <c r="C69" s="51"/>
      <c r="D69" s="398" t="s">
        <v>53</v>
      </c>
      <c r="E69" s="412">
        <v>19139062</v>
      </c>
      <c r="F69" s="222">
        <v>19139062</v>
      </c>
      <c r="G69" s="222">
        <v>13510637</v>
      </c>
      <c r="H69" s="222">
        <v>1395530</v>
      </c>
      <c r="I69" s="222">
        <v>0</v>
      </c>
      <c r="J69" s="222">
        <v>1085439</v>
      </c>
      <c r="K69" s="222">
        <v>600000</v>
      </c>
      <c r="L69" s="222">
        <v>485439</v>
      </c>
      <c r="M69" s="222">
        <v>335970</v>
      </c>
      <c r="N69" s="222">
        <v>16000</v>
      </c>
      <c r="O69" s="334">
        <v>600000</v>
      </c>
      <c r="P69" s="475">
        <v>0</v>
      </c>
      <c r="Q69" s="85">
        <v>0</v>
      </c>
      <c r="R69" s="85">
        <v>0</v>
      </c>
      <c r="S69" s="85">
        <v>0</v>
      </c>
      <c r="T69" s="85">
        <v>0</v>
      </c>
      <c r="U69" s="85">
        <v>0</v>
      </c>
      <c r="V69" s="85">
        <v>0</v>
      </c>
      <c r="W69" s="85">
        <v>0</v>
      </c>
      <c r="X69" s="85">
        <v>0</v>
      </c>
      <c r="Y69" s="85">
        <v>0</v>
      </c>
      <c r="Z69" s="476">
        <v>0</v>
      </c>
      <c r="AA69" s="475">
        <v>19139062</v>
      </c>
      <c r="AB69" s="222">
        <v>19139062</v>
      </c>
      <c r="AC69" s="222">
        <v>13510637</v>
      </c>
      <c r="AD69" s="222">
        <v>1395530</v>
      </c>
      <c r="AE69" s="222">
        <v>0</v>
      </c>
      <c r="AF69" s="222">
        <v>1085439</v>
      </c>
      <c r="AG69" s="222">
        <v>600000</v>
      </c>
      <c r="AH69" s="222">
        <v>485439</v>
      </c>
      <c r="AI69" s="222">
        <v>335970</v>
      </c>
      <c r="AJ69" s="222">
        <v>16000</v>
      </c>
      <c r="AK69" s="222">
        <v>600000</v>
      </c>
      <c r="AL69" s="334">
        <v>20224501</v>
      </c>
    </row>
    <row r="70" spans="1:38" s="99" customFormat="1" x14ac:dyDescent="0.2">
      <c r="A70" s="46" t="s">
        <v>108</v>
      </c>
      <c r="B70" s="47"/>
      <c r="C70" s="47"/>
      <c r="D70" s="382" t="s">
        <v>53</v>
      </c>
      <c r="E70" s="413">
        <v>19139062</v>
      </c>
      <c r="F70" s="216">
        <v>19139062</v>
      </c>
      <c r="G70" s="216">
        <v>13510637</v>
      </c>
      <c r="H70" s="216">
        <v>1395530</v>
      </c>
      <c r="I70" s="216">
        <v>0</v>
      </c>
      <c r="J70" s="216">
        <v>1085439</v>
      </c>
      <c r="K70" s="216">
        <v>600000</v>
      </c>
      <c r="L70" s="216">
        <v>485439</v>
      </c>
      <c r="M70" s="216">
        <v>335970</v>
      </c>
      <c r="N70" s="216">
        <v>16000</v>
      </c>
      <c r="O70" s="335">
        <v>600000</v>
      </c>
      <c r="P70" s="477">
        <v>0</v>
      </c>
      <c r="Q70" s="84">
        <v>0</v>
      </c>
      <c r="R70" s="84">
        <v>0</v>
      </c>
      <c r="S70" s="84">
        <v>0</v>
      </c>
      <c r="T70" s="84">
        <v>0</v>
      </c>
      <c r="U70" s="84">
        <v>0</v>
      </c>
      <c r="V70" s="84">
        <v>0</v>
      </c>
      <c r="W70" s="84">
        <v>0</v>
      </c>
      <c r="X70" s="84">
        <v>0</v>
      </c>
      <c r="Y70" s="84">
        <v>0</v>
      </c>
      <c r="Z70" s="478">
        <v>0</v>
      </c>
      <c r="AA70" s="477">
        <v>19139062</v>
      </c>
      <c r="AB70" s="216">
        <v>19139062</v>
      </c>
      <c r="AC70" s="216">
        <v>13510637</v>
      </c>
      <c r="AD70" s="216">
        <v>1395530</v>
      </c>
      <c r="AE70" s="216">
        <v>0</v>
      </c>
      <c r="AF70" s="216">
        <v>1085439</v>
      </c>
      <c r="AG70" s="216">
        <v>600000</v>
      </c>
      <c r="AH70" s="216">
        <v>485439</v>
      </c>
      <c r="AI70" s="216">
        <v>335970</v>
      </c>
      <c r="AJ70" s="216">
        <v>16000</v>
      </c>
      <c r="AK70" s="216">
        <v>600000</v>
      </c>
      <c r="AL70" s="335">
        <v>20224501</v>
      </c>
    </row>
    <row r="71" spans="1:38" s="68" customFormat="1" ht="17.45" customHeight="1" x14ac:dyDescent="0.2">
      <c r="A71" s="150" t="s">
        <v>16</v>
      </c>
      <c r="B71" s="152" t="s">
        <v>150</v>
      </c>
      <c r="C71" s="149" t="s">
        <v>67</v>
      </c>
      <c r="D71" s="383" t="s">
        <v>353</v>
      </c>
      <c r="E71" s="409">
        <v>621162</v>
      </c>
      <c r="F71" s="218">
        <v>621162</v>
      </c>
      <c r="G71" s="218">
        <v>482387</v>
      </c>
      <c r="H71" s="218">
        <v>16800</v>
      </c>
      <c r="I71" s="218">
        <v>0</v>
      </c>
      <c r="J71" s="218">
        <v>0</v>
      </c>
      <c r="K71" s="218">
        <v>0</v>
      </c>
      <c r="L71" s="218">
        <v>0</v>
      </c>
      <c r="M71" s="218">
        <v>0</v>
      </c>
      <c r="N71" s="218">
        <v>0</v>
      </c>
      <c r="O71" s="410">
        <v>0</v>
      </c>
      <c r="P71" s="462">
        <v>0</v>
      </c>
      <c r="Q71" s="463"/>
      <c r="R71" s="463"/>
      <c r="S71" s="463"/>
      <c r="T71" s="463"/>
      <c r="U71" s="440">
        <v>0</v>
      </c>
      <c r="V71" s="463"/>
      <c r="W71" s="463"/>
      <c r="X71" s="463"/>
      <c r="Y71" s="463"/>
      <c r="Z71" s="464"/>
      <c r="AA71" s="462">
        <v>621162</v>
      </c>
      <c r="AB71" s="218">
        <v>621162</v>
      </c>
      <c r="AC71" s="218">
        <v>482387</v>
      </c>
      <c r="AD71" s="218">
        <v>16800</v>
      </c>
      <c r="AE71" s="218">
        <v>0</v>
      </c>
      <c r="AF71" s="218">
        <v>0</v>
      </c>
      <c r="AG71" s="218">
        <v>0</v>
      </c>
      <c r="AH71" s="218">
        <v>0</v>
      </c>
      <c r="AI71" s="218">
        <v>0</v>
      </c>
      <c r="AJ71" s="218">
        <v>0</v>
      </c>
      <c r="AK71" s="218">
        <v>0</v>
      </c>
      <c r="AL71" s="219">
        <v>621162</v>
      </c>
    </row>
    <row r="72" spans="1:38" s="68" customFormat="1" x14ac:dyDescent="0.2">
      <c r="A72" s="150" t="s">
        <v>282</v>
      </c>
      <c r="B72" s="152" t="s">
        <v>283</v>
      </c>
      <c r="C72" s="149" t="s">
        <v>96</v>
      </c>
      <c r="D72" s="383" t="s">
        <v>284</v>
      </c>
      <c r="E72" s="409">
        <v>2320810</v>
      </c>
      <c r="F72" s="218">
        <v>2320810</v>
      </c>
      <c r="G72" s="218">
        <v>1633820</v>
      </c>
      <c r="H72" s="218">
        <v>181550</v>
      </c>
      <c r="I72" s="218">
        <v>0</v>
      </c>
      <c r="J72" s="218">
        <v>0</v>
      </c>
      <c r="K72" s="218">
        <v>0</v>
      </c>
      <c r="L72" s="218">
        <v>0</v>
      </c>
      <c r="M72" s="218">
        <v>0</v>
      </c>
      <c r="N72" s="218">
        <v>0</v>
      </c>
      <c r="O72" s="410">
        <v>0</v>
      </c>
      <c r="P72" s="462">
        <v>0</v>
      </c>
      <c r="Q72" s="463"/>
      <c r="R72" s="463"/>
      <c r="S72" s="463"/>
      <c r="T72" s="463"/>
      <c r="U72" s="440">
        <v>0</v>
      </c>
      <c r="V72" s="463"/>
      <c r="W72" s="463"/>
      <c r="X72" s="463"/>
      <c r="Y72" s="463"/>
      <c r="Z72" s="464"/>
      <c r="AA72" s="462">
        <v>2320810</v>
      </c>
      <c r="AB72" s="218">
        <v>2320810</v>
      </c>
      <c r="AC72" s="218">
        <v>1633820</v>
      </c>
      <c r="AD72" s="218">
        <v>181550</v>
      </c>
      <c r="AE72" s="218">
        <v>0</v>
      </c>
      <c r="AF72" s="218">
        <v>0</v>
      </c>
      <c r="AG72" s="218">
        <v>0</v>
      </c>
      <c r="AH72" s="218">
        <v>0</v>
      </c>
      <c r="AI72" s="218">
        <v>0</v>
      </c>
      <c r="AJ72" s="218">
        <v>0</v>
      </c>
      <c r="AK72" s="218">
        <v>0</v>
      </c>
      <c r="AL72" s="219">
        <v>2320810</v>
      </c>
    </row>
    <row r="73" spans="1:38" s="68" customFormat="1" x14ac:dyDescent="0.2">
      <c r="A73" s="175" t="s">
        <v>19</v>
      </c>
      <c r="B73" s="176" t="s">
        <v>20</v>
      </c>
      <c r="C73" s="178" t="s">
        <v>96</v>
      </c>
      <c r="D73" s="384" t="s">
        <v>21</v>
      </c>
      <c r="E73" s="409">
        <v>1352640</v>
      </c>
      <c r="F73" s="218">
        <v>1352640</v>
      </c>
      <c r="G73" s="218">
        <v>900400</v>
      </c>
      <c r="H73" s="218">
        <v>156400</v>
      </c>
      <c r="I73" s="218">
        <v>0</v>
      </c>
      <c r="J73" s="218">
        <v>13239</v>
      </c>
      <c r="K73" s="217">
        <v>0</v>
      </c>
      <c r="L73" s="218">
        <v>13239</v>
      </c>
      <c r="M73" s="218">
        <v>5360</v>
      </c>
      <c r="N73" s="218">
        <v>1400</v>
      </c>
      <c r="O73" s="411">
        <v>0</v>
      </c>
      <c r="P73" s="462">
        <v>0</v>
      </c>
      <c r="Q73" s="463"/>
      <c r="R73" s="463"/>
      <c r="S73" s="463"/>
      <c r="T73" s="463"/>
      <c r="U73" s="440">
        <v>0</v>
      </c>
      <c r="V73" s="465"/>
      <c r="W73" s="465"/>
      <c r="X73" s="465"/>
      <c r="Y73" s="465"/>
      <c r="Z73" s="466"/>
      <c r="AA73" s="462">
        <v>1352640</v>
      </c>
      <c r="AB73" s="218">
        <v>1352640</v>
      </c>
      <c r="AC73" s="218">
        <v>900400</v>
      </c>
      <c r="AD73" s="218">
        <v>156400</v>
      </c>
      <c r="AE73" s="218">
        <v>0</v>
      </c>
      <c r="AF73" s="218">
        <v>13239</v>
      </c>
      <c r="AG73" s="218">
        <v>0</v>
      </c>
      <c r="AH73" s="218">
        <v>13239</v>
      </c>
      <c r="AI73" s="218">
        <v>5360</v>
      </c>
      <c r="AJ73" s="218">
        <v>1400</v>
      </c>
      <c r="AK73" s="218">
        <v>0</v>
      </c>
      <c r="AL73" s="219">
        <v>1365879</v>
      </c>
    </row>
    <row r="74" spans="1:38" s="68" customFormat="1" x14ac:dyDescent="0.2">
      <c r="A74" s="175" t="s">
        <v>22</v>
      </c>
      <c r="B74" s="176" t="s">
        <v>23</v>
      </c>
      <c r="C74" s="178" t="s">
        <v>97</v>
      </c>
      <c r="D74" s="384" t="s">
        <v>24</v>
      </c>
      <c r="E74" s="409">
        <v>7286810</v>
      </c>
      <c r="F74" s="218">
        <v>7286810</v>
      </c>
      <c r="G74" s="218">
        <v>5007970</v>
      </c>
      <c r="H74" s="218">
        <v>721590</v>
      </c>
      <c r="I74" s="218">
        <v>0</v>
      </c>
      <c r="J74" s="218">
        <v>320200</v>
      </c>
      <c r="K74" s="217">
        <v>280000</v>
      </c>
      <c r="L74" s="218">
        <v>40200</v>
      </c>
      <c r="M74" s="218">
        <v>10000</v>
      </c>
      <c r="N74" s="218">
        <v>5600</v>
      </c>
      <c r="O74" s="411">
        <v>280000</v>
      </c>
      <c r="P74" s="462">
        <v>0</v>
      </c>
      <c r="Q74" s="463"/>
      <c r="R74" s="463"/>
      <c r="S74" s="463"/>
      <c r="T74" s="463"/>
      <c r="U74" s="440">
        <v>0</v>
      </c>
      <c r="V74" s="465"/>
      <c r="W74" s="465"/>
      <c r="X74" s="465"/>
      <c r="Y74" s="465"/>
      <c r="Z74" s="466"/>
      <c r="AA74" s="462">
        <v>7286810</v>
      </c>
      <c r="AB74" s="218">
        <v>7286810</v>
      </c>
      <c r="AC74" s="218">
        <v>5007970</v>
      </c>
      <c r="AD74" s="218">
        <v>721590</v>
      </c>
      <c r="AE74" s="218">
        <v>0</v>
      </c>
      <c r="AF74" s="218">
        <v>320200</v>
      </c>
      <c r="AG74" s="218">
        <v>280000</v>
      </c>
      <c r="AH74" s="218">
        <v>40200</v>
      </c>
      <c r="AI74" s="218">
        <v>10000</v>
      </c>
      <c r="AJ74" s="218">
        <v>5600</v>
      </c>
      <c r="AK74" s="218">
        <v>280000</v>
      </c>
      <c r="AL74" s="219">
        <v>7607010</v>
      </c>
    </row>
    <row r="75" spans="1:38" s="68" customFormat="1" x14ac:dyDescent="0.2">
      <c r="A75" s="202" t="s">
        <v>360</v>
      </c>
      <c r="B75" s="203" t="s">
        <v>361</v>
      </c>
      <c r="C75" s="204" t="s">
        <v>85</v>
      </c>
      <c r="D75" s="399" t="s">
        <v>264</v>
      </c>
      <c r="E75" s="409">
        <v>6417520</v>
      </c>
      <c r="F75" s="218">
        <v>6417520</v>
      </c>
      <c r="G75" s="218">
        <v>4851200</v>
      </c>
      <c r="H75" s="218">
        <v>308900</v>
      </c>
      <c r="I75" s="218">
        <v>0</v>
      </c>
      <c r="J75" s="218">
        <v>432000</v>
      </c>
      <c r="K75" s="218">
        <v>0</v>
      </c>
      <c r="L75" s="218">
        <v>432000</v>
      </c>
      <c r="M75" s="218">
        <v>320610</v>
      </c>
      <c r="N75" s="218">
        <v>9000</v>
      </c>
      <c r="O75" s="410">
        <v>0</v>
      </c>
      <c r="P75" s="462">
        <v>0</v>
      </c>
      <c r="Q75" s="463"/>
      <c r="R75" s="463"/>
      <c r="S75" s="463"/>
      <c r="T75" s="463"/>
      <c r="U75" s="440">
        <v>0</v>
      </c>
      <c r="V75" s="480"/>
      <c r="W75" s="480"/>
      <c r="X75" s="480"/>
      <c r="Y75" s="480"/>
      <c r="Z75" s="481"/>
      <c r="AA75" s="462">
        <v>6417520</v>
      </c>
      <c r="AB75" s="218">
        <v>6417520</v>
      </c>
      <c r="AC75" s="218">
        <v>4851200</v>
      </c>
      <c r="AD75" s="218">
        <v>308900</v>
      </c>
      <c r="AE75" s="218">
        <v>0</v>
      </c>
      <c r="AF75" s="218">
        <v>432000</v>
      </c>
      <c r="AG75" s="218">
        <v>0</v>
      </c>
      <c r="AH75" s="218">
        <v>432000</v>
      </c>
      <c r="AI75" s="218">
        <v>320610</v>
      </c>
      <c r="AJ75" s="218">
        <v>9000</v>
      </c>
      <c r="AK75" s="218">
        <v>0</v>
      </c>
      <c r="AL75" s="219">
        <v>6849520</v>
      </c>
    </row>
    <row r="76" spans="1:38" s="68" customFormat="1" x14ac:dyDescent="0.2">
      <c r="A76" s="205">
        <v>1014081</v>
      </c>
      <c r="B76" s="190">
        <v>4081</v>
      </c>
      <c r="C76" s="206" t="s">
        <v>98</v>
      </c>
      <c r="D76" s="393" t="s">
        <v>174</v>
      </c>
      <c r="E76" s="409">
        <v>830120</v>
      </c>
      <c r="F76" s="218">
        <v>830120</v>
      </c>
      <c r="G76" s="218">
        <v>634860</v>
      </c>
      <c r="H76" s="218">
        <v>10290</v>
      </c>
      <c r="I76" s="218">
        <v>0</v>
      </c>
      <c r="J76" s="218">
        <v>0</v>
      </c>
      <c r="K76" s="218">
        <v>0</v>
      </c>
      <c r="L76" s="218">
        <v>0</v>
      </c>
      <c r="M76" s="218">
        <v>0</v>
      </c>
      <c r="N76" s="218">
        <v>0</v>
      </c>
      <c r="O76" s="410">
        <v>0</v>
      </c>
      <c r="P76" s="462">
        <v>0</v>
      </c>
      <c r="Q76" s="463"/>
      <c r="R76" s="463"/>
      <c r="S76" s="463"/>
      <c r="T76" s="463"/>
      <c r="U76" s="440">
        <v>0</v>
      </c>
      <c r="V76" s="444"/>
      <c r="W76" s="444"/>
      <c r="X76" s="444"/>
      <c r="Y76" s="444"/>
      <c r="Z76" s="445"/>
      <c r="AA76" s="462">
        <v>830120</v>
      </c>
      <c r="AB76" s="218">
        <v>830120</v>
      </c>
      <c r="AC76" s="218">
        <v>634860</v>
      </c>
      <c r="AD76" s="218">
        <v>10290</v>
      </c>
      <c r="AE76" s="218">
        <v>0</v>
      </c>
      <c r="AF76" s="218">
        <v>0</v>
      </c>
      <c r="AG76" s="218">
        <v>0</v>
      </c>
      <c r="AH76" s="218">
        <v>0</v>
      </c>
      <c r="AI76" s="218">
        <v>0</v>
      </c>
      <c r="AJ76" s="218">
        <v>0</v>
      </c>
      <c r="AK76" s="218">
        <v>0</v>
      </c>
      <c r="AL76" s="219">
        <v>830120</v>
      </c>
    </row>
    <row r="77" spans="1:38" s="68" customFormat="1" x14ac:dyDescent="0.2">
      <c r="A77" s="330">
        <v>1017324</v>
      </c>
      <c r="B77" s="331">
        <v>7324</v>
      </c>
      <c r="C77" s="332" t="s">
        <v>82</v>
      </c>
      <c r="D77" s="394" t="s">
        <v>428</v>
      </c>
      <c r="E77" s="418">
        <v>0</v>
      </c>
      <c r="F77" s="282">
        <v>0</v>
      </c>
      <c r="G77" s="282">
        <v>0</v>
      </c>
      <c r="H77" s="282">
        <v>0</v>
      </c>
      <c r="I77" s="282">
        <v>0</v>
      </c>
      <c r="J77" s="282">
        <v>320000</v>
      </c>
      <c r="K77" s="282">
        <v>320000</v>
      </c>
      <c r="L77" s="282">
        <v>0</v>
      </c>
      <c r="M77" s="282">
        <v>0</v>
      </c>
      <c r="N77" s="282">
        <v>0</v>
      </c>
      <c r="O77" s="419">
        <v>320000</v>
      </c>
      <c r="P77" s="462"/>
      <c r="Q77" s="463"/>
      <c r="R77" s="463"/>
      <c r="S77" s="463"/>
      <c r="T77" s="463"/>
      <c r="U77" s="440">
        <v>0</v>
      </c>
      <c r="V77" s="473"/>
      <c r="W77" s="473"/>
      <c r="X77" s="473"/>
      <c r="Y77" s="473"/>
      <c r="Z77" s="474"/>
      <c r="AA77" s="462">
        <v>0</v>
      </c>
      <c r="AB77" s="218">
        <v>0</v>
      </c>
      <c r="AC77" s="218">
        <v>0</v>
      </c>
      <c r="AD77" s="218">
        <v>0</v>
      </c>
      <c r="AE77" s="218">
        <v>0</v>
      </c>
      <c r="AF77" s="218">
        <v>320000</v>
      </c>
      <c r="AG77" s="218">
        <v>320000</v>
      </c>
      <c r="AH77" s="218">
        <v>0</v>
      </c>
      <c r="AI77" s="218">
        <v>0</v>
      </c>
      <c r="AJ77" s="218">
        <v>0</v>
      </c>
      <c r="AK77" s="218">
        <v>320000</v>
      </c>
      <c r="AL77" s="219">
        <v>320000</v>
      </c>
    </row>
    <row r="78" spans="1:38" s="68" customFormat="1" ht="13.5" thickBot="1" x14ac:dyDescent="0.25">
      <c r="A78" s="330">
        <v>1014082</v>
      </c>
      <c r="B78" s="331">
        <v>4082</v>
      </c>
      <c r="C78" s="332" t="s">
        <v>98</v>
      </c>
      <c r="D78" s="394" t="s">
        <v>175</v>
      </c>
      <c r="E78" s="418">
        <v>310000</v>
      </c>
      <c r="F78" s="282">
        <v>310000</v>
      </c>
      <c r="G78" s="282">
        <v>0</v>
      </c>
      <c r="H78" s="282">
        <v>0</v>
      </c>
      <c r="I78" s="282">
        <v>0</v>
      </c>
      <c r="J78" s="282">
        <v>0</v>
      </c>
      <c r="K78" s="282">
        <v>0</v>
      </c>
      <c r="L78" s="282">
        <v>0</v>
      </c>
      <c r="M78" s="282">
        <v>0</v>
      </c>
      <c r="N78" s="282">
        <v>0</v>
      </c>
      <c r="O78" s="419">
        <v>0</v>
      </c>
      <c r="P78" s="462">
        <v>0</v>
      </c>
      <c r="Q78" s="463"/>
      <c r="R78" s="463"/>
      <c r="S78" s="463"/>
      <c r="T78" s="463"/>
      <c r="U78" s="440">
        <v>0</v>
      </c>
      <c r="V78" s="473"/>
      <c r="W78" s="473"/>
      <c r="X78" s="473"/>
      <c r="Y78" s="473"/>
      <c r="Z78" s="474"/>
      <c r="AA78" s="462">
        <v>310000</v>
      </c>
      <c r="AB78" s="218">
        <v>310000</v>
      </c>
      <c r="AC78" s="218">
        <v>0</v>
      </c>
      <c r="AD78" s="218">
        <v>0</v>
      </c>
      <c r="AE78" s="218">
        <v>0</v>
      </c>
      <c r="AF78" s="218">
        <v>0</v>
      </c>
      <c r="AG78" s="218">
        <v>0</v>
      </c>
      <c r="AH78" s="218">
        <v>0</v>
      </c>
      <c r="AI78" s="218">
        <v>0</v>
      </c>
      <c r="AJ78" s="218">
        <v>0</v>
      </c>
      <c r="AK78" s="218">
        <v>0</v>
      </c>
      <c r="AL78" s="283">
        <v>310000</v>
      </c>
    </row>
    <row r="79" spans="1:38" s="99" customFormat="1" x14ac:dyDescent="0.2">
      <c r="A79" s="50" t="s">
        <v>111</v>
      </c>
      <c r="B79" s="51"/>
      <c r="C79" s="51"/>
      <c r="D79" s="398" t="s">
        <v>112</v>
      </c>
      <c r="E79" s="412">
        <v>3275955</v>
      </c>
      <c r="F79" s="222">
        <v>3275955</v>
      </c>
      <c r="G79" s="222">
        <v>1825322</v>
      </c>
      <c r="H79" s="222">
        <v>92000</v>
      </c>
      <c r="I79" s="222">
        <v>0</v>
      </c>
      <c r="J79" s="222">
        <v>1110000</v>
      </c>
      <c r="K79" s="222">
        <v>1093000</v>
      </c>
      <c r="L79" s="222">
        <v>17000</v>
      </c>
      <c r="M79" s="222">
        <v>0</v>
      </c>
      <c r="N79" s="222">
        <v>0</v>
      </c>
      <c r="O79" s="334">
        <v>1093000</v>
      </c>
      <c r="P79" s="475">
        <v>0</v>
      </c>
      <c r="Q79" s="85">
        <v>0</v>
      </c>
      <c r="R79" s="85">
        <v>0</v>
      </c>
      <c r="S79" s="85">
        <v>0</v>
      </c>
      <c r="T79" s="85">
        <v>0</v>
      </c>
      <c r="U79" s="85">
        <v>0</v>
      </c>
      <c r="V79" s="85">
        <v>0</v>
      </c>
      <c r="W79" s="85">
        <v>0</v>
      </c>
      <c r="X79" s="85">
        <v>0</v>
      </c>
      <c r="Y79" s="85">
        <v>0</v>
      </c>
      <c r="Z79" s="476">
        <v>0</v>
      </c>
      <c r="AA79" s="475">
        <v>3275955</v>
      </c>
      <c r="AB79" s="222">
        <v>3275955</v>
      </c>
      <c r="AC79" s="222">
        <v>1825322</v>
      </c>
      <c r="AD79" s="222">
        <v>92000</v>
      </c>
      <c r="AE79" s="222">
        <v>0</v>
      </c>
      <c r="AF79" s="222">
        <v>1110000</v>
      </c>
      <c r="AG79" s="222">
        <v>1093000</v>
      </c>
      <c r="AH79" s="222">
        <v>17000</v>
      </c>
      <c r="AI79" s="222">
        <v>0</v>
      </c>
      <c r="AJ79" s="222">
        <v>0</v>
      </c>
      <c r="AK79" s="222">
        <v>1093000</v>
      </c>
      <c r="AL79" s="334">
        <v>4385955</v>
      </c>
    </row>
    <row r="80" spans="1:38" s="99" customFormat="1" x14ac:dyDescent="0.2">
      <c r="A80" s="46" t="s">
        <v>114</v>
      </c>
      <c r="B80" s="47"/>
      <c r="C80" s="47"/>
      <c r="D80" s="382" t="s">
        <v>113</v>
      </c>
      <c r="E80" s="413">
        <v>3275955</v>
      </c>
      <c r="F80" s="216">
        <v>3275955</v>
      </c>
      <c r="G80" s="216">
        <v>1825322</v>
      </c>
      <c r="H80" s="216">
        <v>92000</v>
      </c>
      <c r="I80" s="216">
        <v>0</v>
      </c>
      <c r="J80" s="216">
        <v>1110000</v>
      </c>
      <c r="K80" s="216">
        <v>1093000</v>
      </c>
      <c r="L80" s="216">
        <v>17000</v>
      </c>
      <c r="M80" s="216">
        <v>0</v>
      </c>
      <c r="N80" s="216">
        <v>0</v>
      </c>
      <c r="O80" s="335">
        <v>1093000</v>
      </c>
      <c r="P80" s="477">
        <v>0</v>
      </c>
      <c r="Q80" s="84">
        <v>0</v>
      </c>
      <c r="R80" s="84">
        <v>0</v>
      </c>
      <c r="S80" s="84">
        <v>0</v>
      </c>
      <c r="T80" s="84">
        <v>0</v>
      </c>
      <c r="U80" s="84">
        <v>0</v>
      </c>
      <c r="V80" s="84">
        <v>0</v>
      </c>
      <c r="W80" s="84">
        <v>0</v>
      </c>
      <c r="X80" s="84">
        <v>0</v>
      </c>
      <c r="Y80" s="84">
        <v>0</v>
      </c>
      <c r="Z80" s="478">
        <v>0</v>
      </c>
      <c r="AA80" s="477">
        <v>3275955</v>
      </c>
      <c r="AB80" s="216">
        <v>3275955</v>
      </c>
      <c r="AC80" s="216">
        <v>1825322</v>
      </c>
      <c r="AD80" s="216">
        <v>92000</v>
      </c>
      <c r="AE80" s="216">
        <v>0</v>
      </c>
      <c r="AF80" s="216">
        <v>1110000</v>
      </c>
      <c r="AG80" s="216">
        <v>1093000</v>
      </c>
      <c r="AH80" s="216">
        <v>17000</v>
      </c>
      <c r="AI80" s="216">
        <v>0</v>
      </c>
      <c r="AJ80" s="216">
        <v>0</v>
      </c>
      <c r="AK80" s="216">
        <v>1093000</v>
      </c>
      <c r="AL80" s="335">
        <v>4385955</v>
      </c>
    </row>
    <row r="81" spans="1:38" s="68" customFormat="1" ht="19.899999999999999" customHeight="1" x14ac:dyDescent="0.2">
      <c r="A81" s="150" t="s">
        <v>28</v>
      </c>
      <c r="B81" s="152" t="s">
        <v>150</v>
      </c>
      <c r="C81" s="149" t="s">
        <v>67</v>
      </c>
      <c r="D81" s="383" t="s">
        <v>353</v>
      </c>
      <c r="E81" s="409">
        <v>1247900</v>
      </c>
      <c r="F81" s="218">
        <v>1247900</v>
      </c>
      <c r="G81" s="218">
        <v>964385</v>
      </c>
      <c r="H81" s="218">
        <v>21400</v>
      </c>
      <c r="I81" s="218">
        <v>0</v>
      </c>
      <c r="J81" s="218">
        <v>0</v>
      </c>
      <c r="K81" s="218">
        <v>0</v>
      </c>
      <c r="L81" s="218">
        <v>0</v>
      </c>
      <c r="M81" s="218">
        <v>0</v>
      </c>
      <c r="N81" s="218">
        <v>0</v>
      </c>
      <c r="O81" s="410">
        <v>0</v>
      </c>
      <c r="P81" s="462">
        <v>0</v>
      </c>
      <c r="Q81" s="463"/>
      <c r="R81" s="463"/>
      <c r="S81" s="463"/>
      <c r="T81" s="463"/>
      <c r="U81" s="440">
        <v>0</v>
      </c>
      <c r="V81" s="463"/>
      <c r="W81" s="463"/>
      <c r="X81" s="463"/>
      <c r="Y81" s="463"/>
      <c r="Z81" s="464"/>
      <c r="AA81" s="462">
        <v>1247900</v>
      </c>
      <c r="AB81" s="218">
        <v>1247900</v>
      </c>
      <c r="AC81" s="218">
        <v>964385</v>
      </c>
      <c r="AD81" s="218">
        <v>21400</v>
      </c>
      <c r="AE81" s="218">
        <v>0</v>
      </c>
      <c r="AF81" s="218">
        <v>0</v>
      </c>
      <c r="AG81" s="218">
        <v>0</v>
      </c>
      <c r="AH81" s="218">
        <v>0</v>
      </c>
      <c r="AI81" s="218">
        <v>0</v>
      </c>
      <c r="AJ81" s="218">
        <v>0</v>
      </c>
      <c r="AK81" s="218">
        <v>0</v>
      </c>
      <c r="AL81" s="219">
        <v>1247900</v>
      </c>
    </row>
    <row r="82" spans="1:38" s="68" customFormat="1" ht="25.5" x14ac:dyDescent="0.2">
      <c r="A82" s="175" t="s">
        <v>29</v>
      </c>
      <c r="B82" s="176" t="s">
        <v>128</v>
      </c>
      <c r="C82" s="178" t="s">
        <v>80</v>
      </c>
      <c r="D82" s="386" t="s">
        <v>137</v>
      </c>
      <c r="E82" s="409">
        <v>47000</v>
      </c>
      <c r="F82" s="218">
        <v>47000</v>
      </c>
      <c r="G82" s="218">
        <v>0</v>
      </c>
      <c r="H82" s="218">
        <v>0</v>
      </c>
      <c r="I82" s="218">
        <v>0</v>
      </c>
      <c r="J82" s="218">
        <v>0</v>
      </c>
      <c r="K82" s="218">
        <v>0</v>
      </c>
      <c r="L82" s="218">
        <v>0</v>
      </c>
      <c r="M82" s="218">
        <v>0</v>
      </c>
      <c r="N82" s="218">
        <v>0</v>
      </c>
      <c r="O82" s="410">
        <v>0</v>
      </c>
      <c r="P82" s="462">
        <v>0</v>
      </c>
      <c r="Q82" s="463"/>
      <c r="R82" s="463"/>
      <c r="S82" s="463"/>
      <c r="T82" s="463"/>
      <c r="U82" s="440">
        <v>0</v>
      </c>
      <c r="V82" s="465"/>
      <c r="W82" s="465"/>
      <c r="X82" s="465"/>
      <c r="Y82" s="465"/>
      <c r="Z82" s="466"/>
      <c r="AA82" s="462">
        <v>47000</v>
      </c>
      <c r="AB82" s="218">
        <v>47000</v>
      </c>
      <c r="AC82" s="218">
        <v>0</v>
      </c>
      <c r="AD82" s="218">
        <v>0</v>
      </c>
      <c r="AE82" s="218">
        <v>0</v>
      </c>
      <c r="AF82" s="218">
        <v>0</v>
      </c>
      <c r="AG82" s="218">
        <v>0</v>
      </c>
      <c r="AH82" s="218">
        <v>0</v>
      </c>
      <c r="AI82" s="218">
        <v>0</v>
      </c>
      <c r="AJ82" s="218">
        <v>0</v>
      </c>
      <c r="AK82" s="218">
        <v>0</v>
      </c>
      <c r="AL82" s="219">
        <v>47000</v>
      </c>
    </row>
    <row r="83" spans="1:38" s="68" customFormat="1" x14ac:dyDescent="0.2">
      <c r="A83" s="175" t="s">
        <v>389</v>
      </c>
      <c r="B83" s="176" t="s">
        <v>15</v>
      </c>
      <c r="C83" s="178" t="s">
        <v>156</v>
      </c>
      <c r="D83" s="386" t="s">
        <v>155</v>
      </c>
      <c r="E83" s="409">
        <v>110562</v>
      </c>
      <c r="F83" s="218">
        <v>110562</v>
      </c>
      <c r="G83" s="218">
        <v>72500</v>
      </c>
      <c r="H83" s="218">
        <v>0</v>
      </c>
      <c r="I83" s="218">
        <v>0</v>
      </c>
      <c r="J83" s="218">
        <v>0</v>
      </c>
      <c r="K83" s="218">
        <v>0</v>
      </c>
      <c r="L83" s="218">
        <v>0</v>
      </c>
      <c r="M83" s="218">
        <v>0</v>
      </c>
      <c r="N83" s="218">
        <v>0</v>
      </c>
      <c r="O83" s="410">
        <v>0</v>
      </c>
      <c r="P83" s="462">
        <v>0</v>
      </c>
      <c r="Q83" s="463"/>
      <c r="R83" s="463"/>
      <c r="S83" s="463"/>
      <c r="T83" s="463"/>
      <c r="U83" s="440">
        <v>0</v>
      </c>
      <c r="V83" s="465"/>
      <c r="W83" s="465"/>
      <c r="X83" s="465"/>
      <c r="Y83" s="465"/>
      <c r="Z83" s="466"/>
      <c r="AA83" s="462">
        <v>110562</v>
      </c>
      <c r="AB83" s="218">
        <v>110562</v>
      </c>
      <c r="AC83" s="218">
        <v>72500</v>
      </c>
      <c r="AD83" s="218">
        <v>0</v>
      </c>
      <c r="AE83" s="218">
        <v>0</v>
      </c>
      <c r="AF83" s="218">
        <v>0</v>
      </c>
      <c r="AG83" s="218">
        <v>0</v>
      </c>
      <c r="AH83" s="218">
        <v>0</v>
      </c>
      <c r="AI83" s="218">
        <v>0</v>
      </c>
      <c r="AJ83" s="218">
        <v>0</v>
      </c>
      <c r="AK83" s="218">
        <v>0</v>
      </c>
      <c r="AL83" s="219">
        <v>110562</v>
      </c>
    </row>
    <row r="84" spans="1:38" s="68" customFormat="1" ht="25.5" x14ac:dyDescent="0.2">
      <c r="A84" s="341" t="s">
        <v>134</v>
      </c>
      <c r="B84" s="300" t="s">
        <v>135</v>
      </c>
      <c r="C84" s="342" t="s">
        <v>86</v>
      </c>
      <c r="D84" s="400" t="s">
        <v>136</v>
      </c>
      <c r="E84" s="409">
        <v>1870493</v>
      </c>
      <c r="F84" s="218">
        <v>1870493</v>
      </c>
      <c r="G84" s="218">
        <v>788437</v>
      </c>
      <c r="H84" s="218">
        <v>70600</v>
      </c>
      <c r="I84" s="218">
        <v>0</v>
      </c>
      <c r="J84" s="218">
        <v>17000</v>
      </c>
      <c r="K84" s="217">
        <v>0</v>
      </c>
      <c r="L84" s="218">
        <v>17000</v>
      </c>
      <c r="M84" s="218">
        <v>0</v>
      </c>
      <c r="N84" s="218">
        <v>0</v>
      </c>
      <c r="O84" s="411">
        <v>0</v>
      </c>
      <c r="P84" s="462">
        <v>0</v>
      </c>
      <c r="Q84" s="463"/>
      <c r="R84" s="463"/>
      <c r="S84" s="463"/>
      <c r="T84" s="463"/>
      <c r="U84" s="440">
        <v>0</v>
      </c>
      <c r="V84" s="482"/>
      <c r="W84" s="482"/>
      <c r="X84" s="482"/>
      <c r="Y84" s="482"/>
      <c r="Z84" s="483"/>
      <c r="AA84" s="462">
        <v>1870493</v>
      </c>
      <c r="AB84" s="218">
        <v>1870493</v>
      </c>
      <c r="AC84" s="218">
        <v>788437</v>
      </c>
      <c r="AD84" s="218">
        <v>70600</v>
      </c>
      <c r="AE84" s="218">
        <v>0</v>
      </c>
      <c r="AF84" s="218">
        <v>17000</v>
      </c>
      <c r="AG84" s="218">
        <v>0</v>
      </c>
      <c r="AH84" s="218">
        <v>17000</v>
      </c>
      <c r="AI84" s="218">
        <v>0</v>
      </c>
      <c r="AJ84" s="218">
        <v>0</v>
      </c>
      <c r="AK84" s="218">
        <v>0</v>
      </c>
      <c r="AL84" s="219">
        <v>1887493</v>
      </c>
    </row>
    <row r="85" spans="1:38" s="68" customFormat="1" x14ac:dyDescent="0.2">
      <c r="A85" s="343" t="s">
        <v>404</v>
      </c>
      <c r="B85" s="344" t="s">
        <v>403</v>
      </c>
      <c r="C85" s="345" t="s">
        <v>82</v>
      </c>
      <c r="D85" s="401" t="s">
        <v>405</v>
      </c>
      <c r="E85" s="418">
        <v>0</v>
      </c>
      <c r="F85" s="282">
        <v>0</v>
      </c>
      <c r="G85" s="282">
        <v>0</v>
      </c>
      <c r="H85" s="282">
        <v>0</v>
      </c>
      <c r="I85" s="282">
        <v>0</v>
      </c>
      <c r="J85" s="218">
        <v>569100</v>
      </c>
      <c r="K85" s="340">
        <v>569100</v>
      </c>
      <c r="L85" s="282">
        <v>0</v>
      </c>
      <c r="M85" s="282">
        <v>0</v>
      </c>
      <c r="N85" s="282">
        <v>0</v>
      </c>
      <c r="O85" s="420">
        <v>569100</v>
      </c>
      <c r="P85" s="462">
        <v>0</v>
      </c>
      <c r="Q85" s="463"/>
      <c r="R85" s="463"/>
      <c r="S85" s="463"/>
      <c r="T85" s="463"/>
      <c r="U85" s="440">
        <v>0</v>
      </c>
      <c r="V85" s="446"/>
      <c r="W85" s="446"/>
      <c r="X85" s="446"/>
      <c r="Y85" s="446"/>
      <c r="Z85" s="447"/>
      <c r="AA85" s="462">
        <v>0</v>
      </c>
      <c r="AB85" s="218">
        <v>0</v>
      </c>
      <c r="AC85" s="218">
        <v>0</v>
      </c>
      <c r="AD85" s="218">
        <v>0</v>
      </c>
      <c r="AE85" s="218">
        <v>0</v>
      </c>
      <c r="AF85" s="218">
        <v>569100</v>
      </c>
      <c r="AG85" s="218">
        <v>569100</v>
      </c>
      <c r="AH85" s="218">
        <v>0</v>
      </c>
      <c r="AI85" s="218">
        <v>0</v>
      </c>
      <c r="AJ85" s="218">
        <v>0</v>
      </c>
      <c r="AK85" s="218">
        <v>569100</v>
      </c>
      <c r="AL85" s="219">
        <v>569100</v>
      </c>
    </row>
    <row r="86" spans="1:38" s="68" customFormat="1" ht="26.25" thickBot="1" x14ac:dyDescent="0.25">
      <c r="A86" s="194" t="s">
        <v>277</v>
      </c>
      <c r="B86" s="336" t="s">
        <v>212</v>
      </c>
      <c r="C86" s="336" t="s">
        <v>69</v>
      </c>
      <c r="D86" s="402" t="s">
        <v>213</v>
      </c>
      <c r="E86" s="421">
        <v>0</v>
      </c>
      <c r="F86" s="338">
        <v>0</v>
      </c>
      <c r="G86" s="338">
        <v>0</v>
      </c>
      <c r="H86" s="338">
        <v>0</v>
      </c>
      <c r="I86" s="338">
        <v>0</v>
      </c>
      <c r="J86" s="338">
        <v>523900</v>
      </c>
      <c r="K86" s="339">
        <v>523900</v>
      </c>
      <c r="L86" s="338">
        <v>0</v>
      </c>
      <c r="M86" s="338">
        <v>0</v>
      </c>
      <c r="N86" s="338">
        <v>0</v>
      </c>
      <c r="O86" s="422">
        <v>523900</v>
      </c>
      <c r="P86" s="462">
        <v>0</v>
      </c>
      <c r="Q86" s="463"/>
      <c r="R86" s="463"/>
      <c r="S86" s="463"/>
      <c r="T86" s="463"/>
      <c r="U86" s="440">
        <v>0</v>
      </c>
      <c r="V86" s="448"/>
      <c r="W86" s="448"/>
      <c r="X86" s="448"/>
      <c r="Y86" s="448"/>
      <c r="Z86" s="449"/>
      <c r="AA86" s="462">
        <v>0</v>
      </c>
      <c r="AB86" s="218">
        <v>0</v>
      </c>
      <c r="AC86" s="218">
        <v>0</v>
      </c>
      <c r="AD86" s="218">
        <v>0</v>
      </c>
      <c r="AE86" s="218">
        <v>0</v>
      </c>
      <c r="AF86" s="218">
        <v>523900</v>
      </c>
      <c r="AG86" s="218">
        <v>523900</v>
      </c>
      <c r="AH86" s="218">
        <v>0</v>
      </c>
      <c r="AI86" s="218">
        <v>0</v>
      </c>
      <c r="AJ86" s="218">
        <v>0</v>
      </c>
      <c r="AK86" s="218">
        <v>523900</v>
      </c>
      <c r="AL86" s="219">
        <v>523900</v>
      </c>
    </row>
    <row r="87" spans="1:38" s="99" customFormat="1" x14ac:dyDescent="0.2">
      <c r="A87" s="271" t="s">
        <v>144</v>
      </c>
      <c r="B87" s="272"/>
      <c r="C87" s="272"/>
      <c r="D87" s="381" t="s">
        <v>51</v>
      </c>
      <c r="E87" s="423">
        <v>12737167</v>
      </c>
      <c r="F87" s="333">
        <v>12737167</v>
      </c>
      <c r="G87" s="333">
        <v>1706910</v>
      </c>
      <c r="H87" s="333">
        <v>3023100</v>
      </c>
      <c r="I87" s="333">
        <v>0</v>
      </c>
      <c r="J87" s="333">
        <v>7204832.6399999997</v>
      </c>
      <c r="K87" s="333">
        <v>6855061.9500000002</v>
      </c>
      <c r="L87" s="333">
        <v>165732.64000000001</v>
      </c>
      <c r="M87" s="333">
        <v>0</v>
      </c>
      <c r="N87" s="333">
        <v>0</v>
      </c>
      <c r="O87" s="333">
        <v>7039100</v>
      </c>
      <c r="P87" s="484">
        <v>168000</v>
      </c>
      <c r="Q87" s="443">
        <v>168000</v>
      </c>
      <c r="R87" s="443">
        <v>0</v>
      </c>
      <c r="S87" s="443">
        <v>0</v>
      </c>
      <c r="T87" s="443">
        <v>0</v>
      </c>
      <c r="U87" s="443">
        <v>543270.28</v>
      </c>
      <c r="V87" s="443">
        <v>-98000</v>
      </c>
      <c r="W87" s="443">
        <v>91270.28</v>
      </c>
      <c r="X87" s="443">
        <v>0</v>
      </c>
      <c r="Y87" s="443">
        <v>0</v>
      </c>
      <c r="Z87" s="485">
        <v>452000.00000000006</v>
      </c>
      <c r="AA87" s="484">
        <v>12905167</v>
      </c>
      <c r="AB87" s="333">
        <v>12905167</v>
      </c>
      <c r="AC87" s="333">
        <v>1706910</v>
      </c>
      <c r="AD87" s="333">
        <v>3023100</v>
      </c>
      <c r="AE87" s="333">
        <v>0</v>
      </c>
      <c r="AF87" s="333">
        <v>7748102.9199999999</v>
      </c>
      <c r="AG87" s="333">
        <v>6757061.9500000002</v>
      </c>
      <c r="AH87" s="333">
        <v>257002.91999999998</v>
      </c>
      <c r="AI87" s="333">
        <v>0</v>
      </c>
      <c r="AJ87" s="333">
        <v>0</v>
      </c>
      <c r="AK87" s="333">
        <v>7491100</v>
      </c>
      <c r="AL87" s="424">
        <v>20653269.920000002</v>
      </c>
    </row>
    <row r="88" spans="1:38" s="99" customFormat="1" x14ac:dyDescent="0.2">
      <c r="A88" s="46" t="s">
        <v>145</v>
      </c>
      <c r="B88" s="47"/>
      <c r="C88" s="47"/>
      <c r="D88" s="382" t="s">
        <v>51</v>
      </c>
      <c r="E88" s="413">
        <v>12737167</v>
      </c>
      <c r="F88" s="216">
        <v>12737167</v>
      </c>
      <c r="G88" s="216">
        <v>1706910</v>
      </c>
      <c r="H88" s="216">
        <v>3023100</v>
      </c>
      <c r="I88" s="216">
        <v>0</v>
      </c>
      <c r="J88" s="216">
        <v>7204832.6399999997</v>
      </c>
      <c r="K88" s="216">
        <v>6855061.9500000002</v>
      </c>
      <c r="L88" s="216">
        <v>165732.64000000001</v>
      </c>
      <c r="M88" s="216">
        <v>0</v>
      </c>
      <c r="N88" s="216">
        <v>0</v>
      </c>
      <c r="O88" s="216">
        <v>7039100</v>
      </c>
      <c r="P88" s="477">
        <v>168000</v>
      </c>
      <c r="Q88" s="84">
        <v>168000</v>
      </c>
      <c r="R88" s="84">
        <v>0</v>
      </c>
      <c r="S88" s="84">
        <v>0</v>
      </c>
      <c r="T88" s="84">
        <v>0</v>
      </c>
      <c r="U88" s="84">
        <v>543270.28</v>
      </c>
      <c r="V88" s="84">
        <v>-98000</v>
      </c>
      <c r="W88" s="84">
        <v>91270.28</v>
      </c>
      <c r="X88" s="84">
        <v>0</v>
      </c>
      <c r="Y88" s="84">
        <v>0</v>
      </c>
      <c r="Z88" s="478">
        <v>452000.00000000006</v>
      </c>
      <c r="AA88" s="477">
        <v>12905167</v>
      </c>
      <c r="AB88" s="216">
        <v>12905167</v>
      </c>
      <c r="AC88" s="216">
        <v>1706910</v>
      </c>
      <c r="AD88" s="216">
        <v>3023100</v>
      </c>
      <c r="AE88" s="216">
        <v>0</v>
      </c>
      <c r="AF88" s="216">
        <v>7748102.9199999999</v>
      </c>
      <c r="AG88" s="216">
        <v>6757061.9500000002</v>
      </c>
      <c r="AH88" s="216">
        <v>257002.91999999998</v>
      </c>
      <c r="AI88" s="216">
        <v>0</v>
      </c>
      <c r="AJ88" s="216">
        <v>0</v>
      </c>
      <c r="AK88" s="216">
        <v>7491100</v>
      </c>
      <c r="AL88" s="335">
        <v>20653269.920000002</v>
      </c>
    </row>
    <row r="89" spans="1:38" s="68" customFormat="1" ht="21.6" customHeight="1" x14ac:dyDescent="0.2">
      <c r="A89" s="187" t="s">
        <v>30</v>
      </c>
      <c r="B89" s="149" t="s">
        <v>150</v>
      </c>
      <c r="C89" s="149" t="s">
        <v>67</v>
      </c>
      <c r="D89" s="383" t="s">
        <v>353</v>
      </c>
      <c r="E89" s="409">
        <v>2302080</v>
      </c>
      <c r="F89" s="218">
        <v>2302080</v>
      </c>
      <c r="G89" s="218">
        <v>1706910</v>
      </c>
      <c r="H89" s="218">
        <v>120100</v>
      </c>
      <c r="I89" s="218">
        <v>0</v>
      </c>
      <c r="J89" s="218">
        <v>12000</v>
      </c>
      <c r="K89" s="218">
        <v>0</v>
      </c>
      <c r="L89" s="218">
        <v>12000</v>
      </c>
      <c r="M89" s="218">
        <v>0</v>
      </c>
      <c r="N89" s="218">
        <v>0</v>
      </c>
      <c r="O89" s="410">
        <v>0</v>
      </c>
      <c r="P89" s="462">
        <v>98000</v>
      </c>
      <c r="Q89" s="463">
        <v>98000</v>
      </c>
      <c r="R89" s="463"/>
      <c r="S89" s="463"/>
      <c r="T89" s="463"/>
      <c r="U89" s="440">
        <v>0</v>
      </c>
      <c r="V89" s="463"/>
      <c r="W89" s="463"/>
      <c r="X89" s="463"/>
      <c r="Y89" s="463"/>
      <c r="Z89" s="464"/>
      <c r="AA89" s="462">
        <v>2400080</v>
      </c>
      <c r="AB89" s="218">
        <v>2400080</v>
      </c>
      <c r="AC89" s="218">
        <v>1706910</v>
      </c>
      <c r="AD89" s="218">
        <v>120100</v>
      </c>
      <c r="AE89" s="218">
        <v>0</v>
      </c>
      <c r="AF89" s="218">
        <v>12000</v>
      </c>
      <c r="AG89" s="218">
        <v>0</v>
      </c>
      <c r="AH89" s="218">
        <v>12000</v>
      </c>
      <c r="AI89" s="218">
        <v>0</v>
      </c>
      <c r="AJ89" s="218">
        <v>0</v>
      </c>
      <c r="AK89" s="218">
        <v>0</v>
      </c>
      <c r="AL89" s="219">
        <v>2412080</v>
      </c>
    </row>
    <row r="90" spans="1:38" s="68" customFormat="1" x14ac:dyDescent="0.2">
      <c r="A90" s="150" t="s">
        <v>185</v>
      </c>
      <c r="B90" s="151" t="s">
        <v>99</v>
      </c>
      <c r="C90" s="149" t="s">
        <v>81</v>
      </c>
      <c r="D90" s="384" t="s">
        <v>180</v>
      </c>
      <c r="E90" s="409">
        <v>7000</v>
      </c>
      <c r="F90" s="218">
        <v>7000</v>
      </c>
      <c r="G90" s="218">
        <v>0</v>
      </c>
      <c r="H90" s="218">
        <v>0</v>
      </c>
      <c r="I90" s="218">
        <v>0</v>
      </c>
      <c r="J90" s="218">
        <v>0</v>
      </c>
      <c r="K90" s="218">
        <v>0</v>
      </c>
      <c r="L90" s="218">
        <v>0</v>
      </c>
      <c r="M90" s="218">
        <v>0</v>
      </c>
      <c r="N90" s="218">
        <v>0</v>
      </c>
      <c r="O90" s="410">
        <v>0</v>
      </c>
      <c r="P90" s="462">
        <v>0</v>
      </c>
      <c r="Q90" s="463"/>
      <c r="R90" s="463"/>
      <c r="S90" s="463"/>
      <c r="T90" s="463"/>
      <c r="U90" s="440">
        <v>0</v>
      </c>
      <c r="V90" s="465"/>
      <c r="W90" s="465"/>
      <c r="X90" s="465"/>
      <c r="Y90" s="465"/>
      <c r="Z90" s="466"/>
      <c r="AA90" s="462">
        <v>7000</v>
      </c>
      <c r="AB90" s="218">
        <v>7000</v>
      </c>
      <c r="AC90" s="218">
        <v>0</v>
      </c>
      <c r="AD90" s="218">
        <v>0</v>
      </c>
      <c r="AE90" s="218">
        <v>0</v>
      </c>
      <c r="AF90" s="218">
        <v>0</v>
      </c>
      <c r="AG90" s="218">
        <v>0</v>
      </c>
      <c r="AH90" s="218">
        <v>0</v>
      </c>
      <c r="AI90" s="218">
        <v>0</v>
      </c>
      <c r="AJ90" s="218">
        <v>0</v>
      </c>
      <c r="AK90" s="218">
        <v>0</v>
      </c>
      <c r="AL90" s="219">
        <v>7000</v>
      </c>
    </row>
    <row r="91" spans="1:38" s="68" customFormat="1" x14ac:dyDescent="0.2">
      <c r="A91" s="150" t="s">
        <v>186</v>
      </c>
      <c r="B91" s="151" t="s">
        <v>172</v>
      </c>
      <c r="C91" s="174">
        <v>1090</v>
      </c>
      <c r="D91" s="393" t="s">
        <v>173</v>
      </c>
      <c r="E91" s="409">
        <v>5000</v>
      </c>
      <c r="F91" s="218">
        <v>5000</v>
      </c>
      <c r="G91" s="218">
        <v>0</v>
      </c>
      <c r="H91" s="218">
        <v>0</v>
      </c>
      <c r="I91" s="218">
        <v>0</v>
      </c>
      <c r="J91" s="218">
        <v>0</v>
      </c>
      <c r="K91" s="218">
        <v>0</v>
      </c>
      <c r="L91" s="218">
        <v>0</v>
      </c>
      <c r="M91" s="218">
        <v>0</v>
      </c>
      <c r="N91" s="218">
        <v>0</v>
      </c>
      <c r="O91" s="410">
        <v>0</v>
      </c>
      <c r="P91" s="462">
        <v>0</v>
      </c>
      <c r="Q91" s="463"/>
      <c r="R91" s="463"/>
      <c r="S91" s="463"/>
      <c r="T91" s="463"/>
      <c r="U91" s="440">
        <v>0</v>
      </c>
      <c r="V91" s="444"/>
      <c r="W91" s="444"/>
      <c r="X91" s="444"/>
      <c r="Y91" s="444"/>
      <c r="Z91" s="445"/>
      <c r="AA91" s="462">
        <v>5000</v>
      </c>
      <c r="AB91" s="218">
        <v>5000</v>
      </c>
      <c r="AC91" s="218">
        <v>0</v>
      </c>
      <c r="AD91" s="218">
        <v>0</v>
      </c>
      <c r="AE91" s="218">
        <v>0</v>
      </c>
      <c r="AF91" s="218">
        <v>0</v>
      </c>
      <c r="AG91" s="218">
        <v>0</v>
      </c>
      <c r="AH91" s="218">
        <v>0</v>
      </c>
      <c r="AI91" s="218">
        <v>0</v>
      </c>
      <c r="AJ91" s="218">
        <v>0</v>
      </c>
      <c r="AK91" s="218">
        <v>0</v>
      </c>
      <c r="AL91" s="219">
        <v>5000</v>
      </c>
    </row>
    <row r="92" spans="1:38" s="68" customFormat="1" x14ac:dyDescent="0.2">
      <c r="A92" s="175" t="s">
        <v>31</v>
      </c>
      <c r="B92" s="176" t="s">
        <v>32</v>
      </c>
      <c r="C92" s="178" t="s">
        <v>93</v>
      </c>
      <c r="D92" s="384" t="s">
        <v>33</v>
      </c>
      <c r="E92" s="409">
        <v>6973087</v>
      </c>
      <c r="F92" s="218">
        <v>6973087</v>
      </c>
      <c r="G92" s="218">
        <v>0</v>
      </c>
      <c r="H92" s="218">
        <v>2903000</v>
      </c>
      <c r="I92" s="218">
        <v>0</v>
      </c>
      <c r="J92" s="218">
        <v>0</v>
      </c>
      <c r="K92" s="217">
        <v>0</v>
      </c>
      <c r="L92" s="218">
        <v>0</v>
      </c>
      <c r="M92" s="218">
        <v>0</v>
      </c>
      <c r="N92" s="218">
        <v>0</v>
      </c>
      <c r="O92" s="411">
        <v>0</v>
      </c>
      <c r="P92" s="462">
        <v>70000</v>
      </c>
      <c r="Q92" s="463">
        <v>70000</v>
      </c>
      <c r="R92" s="463"/>
      <c r="S92" s="463"/>
      <c r="T92" s="463"/>
      <c r="U92" s="440">
        <v>0</v>
      </c>
      <c r="V92" s="465"/>
      <c r="W92" s="465"/>
      <c r="X92" s="465"/>
      <c r="Y92" s="465"/>
      <c r="Z92" s="466"/>
      <c r="AA92" s="462">
        <v>7043087</v>
      </c>
      <c r="AB92" s="218">
        <v>7043087</v>
      </c>
      <c r="AC92" s="218">
        <v>0</v>
      </c>
      <c r="AD92" s="218">
        <v>2903000</v>
      </c>
      <c r="AE92" s="218">
        <v>0</v>
      </c>
      <c r="AF92" s="218">
        <v>0</v>
      </c>
      <c r="AG92" s="218">
        <v>0</v>
      </c>
      <c r="AH92" s="218">
        <v>0</v>
      </c>
      <c r="AI92" s="218">
        <v>0</v>
      </c>
      <c r="AJ92" s="218">
        <v>0</v>
      </c>
      <c r="AK92" s="218">
        <v>0</v>
      </c>
      <c r="AL92" s="219">
        <v>7043087</v>
      </c>
    </row>
    <row r="93" spans="1:38" s="68" customFormat="1" x14ac:dyDescent="0.2">
      <c r="A93" s="148" t="s">
        <v>158</v>
      </c>
      <c r="B93" s="178" t="s">
        <v>159</v>
      </c>
      <c r="C93" s="178" t="s">
        <v>82</v>
      </c>
      <c r="D93" s="385" t="s">
        <v>160</v>
      </c>
      <c r="E93" s="409">
        <v>0</v>
      </c>
      <c r="F93" s="218">
        <v>0</v>
      </c>
      <c r="G93" s="218">
        <v>0</v>
      </c>
      <c r="H93" s="218">
        <v>0</v>
      </c>
      <c r="I93" s="218">
        <v>0</v>
      </c>
      <c r="J93" s="218">
        <v>2130000</v>
      </c>
      <c r="K93" s="218">
        <v>2130000</v>
      </c>
      <c r="L93" s="218">
        <v>0</v>
      </c>
      <c r="M93" s="218">
        <v>0</v>
      </c>
      <c r="N93" s="218">
        <v>0</v>
      </c>
      <c r="O93" s="410">
        <v>2130000</v>
      </c>
      <c r="P93" s="462">
        <v>0</v>
      </c>
      <c r="Q93" s="463"/>
      <c r="R93" s="463"/>
      <c r="S93" s="463"/>
      <c r="T93" s="463"/>
      <c r="U93" s="440">
        <v>-98000</v>
      </c>
      <c r="V93" s="467">
        <v>-98000</v>
      </c>
      <c r="W93" s="467"/>
      <c r="X93" s="467"/>
      <c r="Y93" s="467"/>
      <c r="Z93" s="468">
        <v>-98000</v>
      </c>
      <c r="AA93" s="462">
        <v>0</v>
      </c>
      <c r="AB93" s="218">
        <v>0</v>
      </c>
      <c r="AC93" s="218">
        <v>0</v>
      </c>
      <c r="AD93" s="218">
        <v>0</v>
      </c>
      <c r="AE93" s="218">
        <v>0</v>
      </c>
      <c r="AF93" s="218">
        <v>2032000</v>
      </c>
      <c r="AG93" s="218">
        <v>2032000</v>
      </c>
      <c r="AH93" s="218">
        <v>0</v>
      </c>
      <c r="AI93" s="218">
        <v>0</v>
      </c>
      <c r="AJ93" s="218">
        <v>0</v>
      </c>
      <c r="AK93" s="218">
        <v>2032000</v>
      </c>
      <c r="AL93" s="219">
        <v>2032000</v>
      </c>
    </row>
    <row r="94" spans="1:38" s="68" customFormat="1" ht="25.5" customHeight="1" x14ac:dyDescent="0.2">
      <c r="A94" s="148" t="s">
        <v>177</v>
      </c>
      <c r="B94" s="178" t="s">
        <v>176</v>
      </c>
      <c r="C94" s="200" t="s">
        <v>94</v>
      </c>
      <c r="D94" s="393" t="s">
        <v>178</v>
      </c>
      <c r="E94" s="409">
        <v>3450000</v>
      </c>
      <c r="F94" s="218">
        <v>3450000</v>
      </c>
      <c r="G94" s="218">
        <v>0</v>
      </c>
      <c r="H94" s="218">
        <v>0</v>
      </c>
      <c r="I94" s="218">
        <v>0</v>
      </c>
      <c r="J94" s="218">
        <v>1713532.64</v>
      </c>
      <c r="K94" s="218">
        <v>1617261.95</v>
      </c>
      <c r="L94" s="218">
        <v>33532.639999999999</v>
      </c>
      <c r="M94" s="218">
        <v>0</v>
      </c>
      <c r="N94" s="218">
        <v>0</v>
      </c>
      <c r="O94" s="410">
        <v>1680000</v>
      </c>
      <c r="P94" s="462">
        <v>0</v>
      </c>
      <c r="Q94" s="463"/>
      <c r="R94" s="463"/>
      <c r="S94" s="463"/>
      <c r="T94" s="463"/>
      <c r="U94" s="440">
        <v>-62738.05</v>
      </c>
      <c r="V94" s="444"/>
      <c r="W94" s="444"/>
      <c r="X94" s="444"/>
      <c r="Y94" s="444"/>
      <c r="Z94" s="445">
        <v>-62738.05</v>
      </c>
      <c r="AA94" s="462">
        <v>3450000</v>
      </c>
      <c r="AB94" s="218">
        <v>3450000</v>
      </c>
      <c r="AC94" s="218">
        <v>0</v>
      </c>
      <c r="AD94" s="218">
        <v>0</v>
      </c>
      <c r="AE94" s="218">
        <v>0</v>
      </c>
      <c r="AF94" s="218">
        <v>1650794.5899999999</v>
      </c>
      <c r="AG94" s="218">
        <v>1617261.95</v>
      </c>
      <c r="AH94" s="218">
        <v>33532.639999999999</v>
      </c>
      <c r="AI94" s="218">
        <v>0</v>
      </c>
      <c r="AJ94" s="218">
        <v>0</v>
      </c>
      <c r="AK94" s="218">
        <v>1617261.95</v>
      </c>
      <c r="AL94" s="219">
        <v>5100794.59</v>
      </c>
    </row>
    <row r="95" spans="1:38" s="68" customFormat="1" ht="25.5" x14ac:dyDescent="0.2">
      <c r="A95" s="148" t="s">
        <v>432</v>
      </c>
      <c r="B95" s="178" t="s">
        <v>433</v>
      </c>
      <c r="C95" s="200" t="s">
        <v>94</v>
      </c>
      <c r="D95" s="495" t="s">
        <v>434</v>
      </c>
      <c r="E95" s="494">
        <v>0</v>
      </c>
      <c r="F95" s="218">
        <v>0</v>
      </c>
      <c r="G95" s="218">
        <v>0</v>
      </c>
      <c r="H95" s="218">
        <v>0</v>
      </c>
      <c r="I95" s="218">
        <v>0</v>
      </c>
      <c r="J95" s="218">
        <v>3000000</v>
      </c>
      <c r="K95" s="218">
        <v>3000000</v>
      </c>
      <c r="L95" s="218">
        <v>0</v>
      </c>
      <c r="M95" s="218">
        <v>0</v>
      </c>
      <c r="N95" s="218">
        <v>0</v>
      </c>
      <c r="O95" s="410">
        <v>3000000</v>
      </c>
      <c r="P95" s="462"/>
      <c r="Q95" s="463"/>
      <c r="R95" s="463"/>
      <c r="S95" s="463"/>
      <c r="T95" s="463"/>
      <c r="U95" s="440">
        <v>0</v>
      </c>
      <c r="V95" s="444"/>
      <c r="W95" s="444"/>
      <c r="X95" s="444"/>
      <c r="Y95" s="444"/>
      <c r="Z95" s="445"/>
      <c r="AA95" s="462">
        <v>0</v>
      </c>
      <c r="AB95" s="218">
        <v>0</v>
      </c>
      <c r="AC95" s="218">
        <v>0</v>
      </c>
      <c r="AD95" s="218">
        <v>0</v>
      </c>
      <c r="AE95" s="218">
        <v>0</v>
      </c>
      <c r="AF95" s="218">
        <v>3000000</v>
      </c>
      <c r="AG95" s="218">
        <v>3000000</v>
      </c>
      <c r="AH95" s="218">
        <v>0</v>
      </c>
      <c r="AI95" s="218">
        <v>0</v>
      </c>
      <c r="AJ95" s="218">
        <v>0</v>
      </c>
      <c r="AK95" s="218">
        <v>3000000</v>
      </c>
      <c r="AL95" s="219">
        <v>3000000</v>
      </c>
    </row>
    <row r="96" spans="1:38" s="68" customFormat="1" x14ac:dyDescent="0.2">
      <c r="A96" s="148" t="s">
        <v>429</v>
      </c>
      <c r="B96" s="178" t="s">
        <v>430</v>
      </c>
      <c r="C96" s="200" t="s">
        <v>69</v>
      </c>
      <c r="D96" s="495" t="s">
        <v>431</v>
      </c>
      <c r="E96" s="494">
        <v>0</v>
      </c>
      <c r="F96" s="218">
        <v>0</v>
      </c>
      <c r="G96" s="218">
        <v>0</v>
      </c>
      <c r="H96" s="218">
        <v>0</v>
      </c>
      <c r="I96" s="218">
        <v>0</v>
      </c>
      <c r="J96" s="218">
        <v>107800</v>
      </c>
      <c r="K96" s="218">
        <v>107800</v>
      </c>
      <c r="L96" s="218">
        <v>0</v>
      </c>
      <c r="M96" s="218">
        <v>0</v>
      </c>
      <c r="N96" s="218">
        <v>0</v>
      </c>
      <c r="O96" s="410">
        <v>107800</v>
      </c>
      <c r="P96" s="462"/>
      <c r="Q96" s="463"/>
      <c r="R96" s="463"/>
      <c r="S96" s="463"/>
      <c r="T96" s="463"/>
      <c r="U96" s="440">
        <v>0</v>
      </c>
      <c r="V96" s="444"/>
      <c r="W96" s="444"/>
      <c r="X96" s="444"/>
      <c r="Y96" s="444"/>
      <c r="Z96" s="445"/>
      <c r="AA96" s="462">
        <v>0</v>
      </c>
      <c r="AB96" s="218">
        <v>0</v>
      </c>
      <c r="AC96" s="218">
        <v>0</v>
      </c>
      <c r="AD96" s="218">
        <v>0</v>
      </c>
      <c r="AE96" s="218">
        <v>0</v>
      </c>
      <c r="AF96" s="218">
        <v>107800</v>
      </c>
      <c r="AG96" s="218">
        <v>107800</v>
      </c>
      <c r="AH96" s="218">
        <v>0</v>
      </c>
      <c r="AI96" s="218">
        <v>0</v>
      </c>
      <c r="AJ96" s="218">
        <v>0</v>
      </c>
      <c r="AK96" s="218">
        <v>107800</v>
      </c>
      <c r="AL96" s="219">
        <v>107800</v>
      </c>
    </row>
    <row r="97" spans="1:38" s="68" customFormat="1" ht="41.45" customHeight="1" x14ac:dyDescent="0.2">
      <c r="A97" s="512" t="s">
        <v>192</v>
      </c>
      <c r="B97" s="513" t="s">
        <v>190</v>
      </c>
      <c r="C97" s="514" t="s">
        <v>69</v>
      </c>
      <c r="D97" s="496" t="s">
        <v>189</v>
      </c>
      <c r="E97" s="494">
        <v>0</v>
      </c>
      <c r="F97" s="218">
        <v>0</v>
      </c>
      <c r="G97" s="218">
        <v>0</v>
      </c>
      <c r="H97" s="218">
        <v>0</v>
      </c>
      <c r="I97" s="218">
        <v>0</v>
      </c>
      <c r="J97" s="218">
        <v>121300</v>
      </c>
      <c r="K97" s="218">
        <v>0</v>
      </c>
      <c r="L97" s="218">
        <v>0</v>
      </c>
      <c r="M97" s="218">
        <v>0</v>
      </c>
      <c r="N97" s="218">
        <v>0</v>
      </c>
      <c r="O97" s="410">
        <v>121300</v>
      </c>
      <c r="P97" s="462">
        <v>0</v>
      </c>
      <c r="Q97" s="463"/>
      <c r="R97" s="463"/>
      <c r="S97" s="463"/>
      <c r="T97" s="463"/>
      <c r="U97" s="440">
        <v>562738.05000000005</v>
      </c>
      <c r="V97" s="465"/>
      <c r="W97" s="465"/>
      <c r="X97" s="465"/>
      <c r="Y97" s="465"/>
      <c r="Z97" s="466">
        <v>562738.05000000005</v>
      </c>
      <c r="AA97" s="462">
        <v>0</v>
      </c>
      <c r="AB97" s="218">
        <v>0</v>
      </c>
      <c r="AC97" s="218">
        <v>0</v>
      </c>
      <c r="AD97" s="218">
        <v>0</v>
      </c>
      <c r="AE97" s="218">
        <v>0</v>
      </c>
      <c r="AF97" s="218">
        <v>684038.05</v>
      </c>
      <c r="AG97" s="218">
        <v>0</v>
      </c>
      <c r="AH97" s="218">
        <v>0</v>
      </c>
      <c r="AI97" s="218">
        <v>0</v>
      </c>
      <c r="AJ97" s="218">
        <v>0</v>
      </c>
      <c r="AK97" s="218">
        <v>684038.05</v>
      </c>
      <c r="AL97" s="219">
        <v>684038.05</v>
      </c>
    </row>
    <row r="98" spans="1:38" s="68" customFormat="1" x14ac:dyDescent="0.2">
      <c r="A98" s="341" t="s">
        <v>34</v>
      </c>
      <c r="B98" s="300" t="s">
        <v>35</v>
      </c>
      <c r="C98" s="342" t="s">
        <v>95</v>
      </c>
      <c r="D98" s="385" t="s">
        <v>76</v>
      </c>
      <c r="E98" s="409">
        <v>0</v>
      </c>
      <c r="F98" s="218">
        <v>0</v>
      </c>
      <c r="G98" s="218">
        <v>0</v>
      </c>
      <c r="H98" s="218">
        <v>0</v>
      </c>
      <c r="I98" s="218">
        <v>0</v>
      </c>
      <c r="J98" s="218">
        <v>119600</v>
      </c>
      <c r="K98" s="218">
        <v>0</v>
      </c>
      <c r="L98" s="218">
        <v>119600</v>
      </c>
      <c r="M98" s="218">
        <v>0</v>
      </c>
      <c r="N98" s="218">
        <v>0</v>
      </c>
      <c r="O98" s="410">
        <v>0</v>
      </c>
      <c r="P98" s="462">
        <v>0</v>
      </c>
      <c r="Q98" s="463"/>
      <c r="R98" s="463"/>
      <c r="S98" s="463"/>
      <c r="T98" s="463"/>
      <c r="U98" s="440">
        <v>91270.28</v>
      </c>
      <c r="V98" s="467"/>
      <c r="W98" s="467">
        <v>91270.28</v>
      </c>
      <c r="X98" s="467"/>
      <c r="Y98" s="467"/>
      <c r="Z98" s="468"/>
      <c r="AA98" s="462">
        <v>0</v>
      </c>
      <c r="AB98" s="218">
        <v>0</v>
      </c>
      <c r="AC98" s="218">
        <v>0</v>
      </c>
      <c r="AD98" s="218">
        <v>0</v>
      </c>
      <c r="AE98" s="218">
        <v>0</v>
      </c>
      <c r="AF98" s="218">
        <v>210870.28</v>
      </c>
      <c r="AG98" s="218">
        <v>0</v>
      </c>
      <c r="AH98" s="218">
        <v>210870.28</v>
      </c>
      <c r="AI98" s="218">
        <v>0</v>
      </c>
      <c r="AJ98" s="218">
        <v>0</v>
      </c>
      <c r="AK98" s="218">
        <v>0</v>
      </c>
      <c r="AL98" s="219">
        <v>210870.28</v>
      </c>
    </row>
    <row r="99" spans="1:38" s="68" customFormat="1" x14ac:dyDescent="0.2">
      <c r="A99" s="343" t="s">
        <v>442</v>
      </c>
      <c r="B99" s="344" t="s">
        <v>441</v>
      </c>
      <c r="C99" s="345" t="s">
        <v>446</v>
      </c>
      <c r="D99" s="515" t="s">
        <v>447</v>
      </c>
      <c r="E99" s="409"/>
      <c r="F99" s="218"/>
      <c r="G99" s="218"/>
      <c r="H99" s="218"/>
      <c r="I99" s="218"/>
      <c r="J99" s="218"/>
      <c r="K99" s="218"/>
      <c r="L99" s="218"/>
      <c r="M99" s="218"/>
      <c r="N99" s="218"/>
      <c r="O99" s="410"/>
      <c r="P99" s="462">
        <v>0</v>
      </c>
      <c r="Q99" s="463"/>
      <c r="R99" s="463"/>
      <c r="S99" s="463"/>
      <c r="T99" s="463"/>
      <c r="U99" s="440">
        <v>50000</v>
      </c>
      <c r="V99" s="507"/>
      <c r="W99" s="507"/>
      <c r="X99" s="507"/>
      <c r="Y99" s="507"/>
      <c r="Z99" s="508">
        <v>50000</v>
      </c>
      <c r="AA99" s="462">
        <v>0</v>
      </c>
      <c r="AB99" s="218">
        <v>0</v>
      </c>
      <c r="AC99" s="218">
        <v>0</v>
      </c>
      <c r="AD99" s="218">
        <v>0</v>
      </c>
      <c r="AE99" s="218">
        <v>0</v>
      </c>
      <c r="AF99" s="218">
        <v>50000</v>
      </c>
      <c r="AG99" s="218">
        <v>0</v>
      </c>
      <c r="AH99" s="218">
        <v>0</v>
      </c>
      <c r="AI99" s="218">
        <v>0</v>
      </c>
      <c r="AJ99" s="218">
        <v>0</v>
      </c>
      <c r="AK99" s="218">
        <v>50000</v>
      </c>
      <c r="AL99" s="219">
        <v>50000</v>
      </c>
    </row>
    <row r="100" spans="1:38" s="68" customFormat="1" ht="26.25" thickBot="1" x14ac:dyDescent="0.25">
      <c r="A100" s="194" t="s">
        <v>38</v>
      </c>
      <c r="B100" s="195" t="s">
        <v>39</v>
      </c>
      <c r="C100" s="201" t="s">
        <v>92</v>
      </c>
      <c r="D100" s="403" t="s">
        <v>388</v>
      </c>
      <c r="E100" s="409">
        <v>0</v>
      </c>
      <c r="F100" s="218">
        <v>0</v>
      </c>
      <c r="G100" s="218">
        <v>0</v>
      </c>
      <c r="H100" s="218">
        <v>0</v>
      </c>
      <c r="I100" s="218">
        <v>0</v>
      </c>
      <c r="J100" s="218">
        <v>600</v>
      </c>
      <c r="K100" s="218">
        <v>0</v>
      </c>
      <c r="L100" s="218">
        <v>600</v>
      </c>
      <c r="M100" s="218">
        <v>0</v>
      </c>
      <c r="N100" s="218">
        <v>0</v>
      </c>
      <c r="O100" s="410">
        <v>0</v>
      </c>
      <c r="P100" s="462">
        <v>0</v>
      </c>
      <c r="Q100" s="463"/>
      <c r="R100" s="463"/>
      <c r="S100" s="463"/>
      <c r="T100" s="463"/>
      <c r="U100" s="440">
        <v>0</v>
      </c>
      <c r="V100" s="473"/>
      <c r="W100" s="473"/>
      <c r="X100" s="473"/>
      <c r="Y100" s="473"/>
      <c r="Z100" s="474"/>
      <c r="AA100" s="462">
        <v>0</v>
      </c>
      <c r="AB100" s="218">
        <v>0</v>
      </c>
      <c r="AC100" s="218">
        <v>0</v>
      </c>
      <c r="AD100" s="218">
        <v>0</v>
      </c>
      <c r="AE100" s="218">
        <v>0</v>
      </c>
      <c r="AF100" s="218">
        <v>600</v>
      </c>
      <c r="AG100" s="218">
        <v>0</v>
      </c>
      <c r="AH100" s="218">
        <v>600</v>
      </c>
      <c r="AI100" s="218">
        <v>0</v>
      </c>
      <c r="AJ100" s="218">
        <v>0</v>
      </c>
      <c r="AK100" s="218">
        <v>0</v>
      </c>
      <c r="AL100" s="219">
        <v>600</v>
      </c>
    </row>
    <row r="101" spans="1:38" s="99" customFormat="1" x14ac:dyDescent="0.2">
      <c r="A101" s="50" t="s">
        <v>148</v>
      </c>
      <c r="B101" s="51"/>
      <c r="C101" s="51"/>
      <c r="D101" s="398" t="s">
        <v>55</v>
      </c>
      <c r="E101" s="412">
        <v>3209597</v>
      </c>
      <c r="F101" s="222">
        <v>3209597</v>
      </c>
      <c r="G101" s="222">
        <v>2400563</v>
      </c>
      <c r="H101" s="222">
        <v>71200</v>
      </c>
      <c r="I101" s="222">
        <v>0</v>
      </c>
      <c r="J101" s="222">
        <v>61000</v>
      </c>
      <c r="K101" s="222">
        <v>0</v>
      </c>
      <c r="L101" s="222">
        <v>61000</v>
      </c>
      <c r="M101" s="222">
        <v>0</v>
      </c>
      <c r="N101" s="222">
        <v>0</v>
      </c>
      <c r="O101" s="334">
        <v>0</v>
      </c>
      <c r="P101" s="475">
        <v>0</v>
      </c>
      <c r="Q101" s="85">
        <v>0</v>
      </c>
      <c r="R101" s="85">
        <v>0</v>
      </c>
      <c r="S101" s="85">
        <v>0</v>
      </c>
      <c r="T101" s="85">
        <v>0</v>
      </c>
      <c r="U101" s="85">
        <v>0</v>
      </c>
      <c r="V101" s="85">
        <v>0</v>
      </c>
      <c r="W101" s="85">
        <v>0</v>
      </c>
      <c r="X101" s="85">
        <v>0</v>
      </c>
      <c r="Y101" s="85">
        <v>0</v>
      </c>
      <c r="Z101" s="476">
        <v>0</v>
      </c>
      <c r="AA101" s="475">
        <v>3209597</v>
      </c>
      <c r="AB101" s="222">
        <v>3209597</v>
      </c>
      <c r="AC101" s="222">
        <v>2400563</v>
      </c>
      <c r="AD101" s="222">
        <v>71200</v>
      </c>
      <c r="AE101" s="222">
        <v>0</v>
      </c>
      <c r="AF101" s="222">
        <v>61000</v>
      </c>
      <c r="AG101" s="222">
        <v>0</v>
      </c>
      <c r="AH101" s="222">
        <v>61000</v>
      </c>
      <c r="AI101" s="222">
        <v>0</v>
      </c>
      <c r="AJ101" s="222">
        <v>0</v>
      </c>
      <c r="AK101" s="222">
        <v>0</v>
      </c>
      <c r="AL101" s="334">
        <v>3270597</v>
      </c>
    </row>
    <row r="102" spans="1:38" s="99" customFormat="1" x14ac:dyDescent="0.2">
      <c r="A102" s="46" t="s">
        <v>149</v>
      </c>
      <c r="B102" s="47"/>
      <c r="C102" s="47"/>
      <c r="D102" s="382" t="s">
        <v>55</v>
      </c>
      <c r="E102" s="413">
        <v>3209597</v>
      </c>
      <c r="F102" s="216">
        <v>3209597</v>
      </c>
      <c r="G102" s="216">
        <v>2400563</v>
      </c>
      <c r="H102" s="216">
        <v>71200</v>
      </c>
      <c r="I102" s="216">
        <v>0</v>
      </c>
      <c r="J102" s="216">
        <v>61000</v>
      </c>
      <c r="K102" s="216">
        <v>0</v>
      </c>
      <c r="L102" s="216">
        <v>61000</v>
      </c>
      <c r="M102" s="216">
        <v>0</v>
      </c>
      <c r="N102" s="216">
        <v>0</v>
      </c>
      <c r="O102" s="335">
        <v>0</v>
      </c>
      <c r="P102" s="477">
        <v>0</v>
      </c>
      <c r="Q102" s="84">
        <v>0</v>
      </c>
      <c r="R102" s="84">
        <v>0</v>
      </c>
      <c r="S102" s="84">
        <v>0</v>
      </c>
      <c r="T102" s="84">
        <v>0</v>
      </c>
      <c r="U102" s="84">
        <v>0</v>
      </c>
      <c r="V102" s="84">
        <v>0</v>
      </c>
      <c r="W102" s="84">
        <v>0</v>
      </c>
      <c r="X102" s="84">
        <v>0</v>
      </c>
      <c r="Y102" s="84">
        <v>0</v>
      </c>
      <c r="Z102" s="478">
        <v>0</v>
      </c>
      <c r="AA102" s="477">
        <v>3209597</v>
      </c>
      <c r="AB102" s="216">
        <v>3209597</v>
      </c>
      <c r="AC102" s="216">
        <v>2400563</v>
      </c>
      <c r="AD102" s="216">
        <v>71200</v>
      </c>
      <c r="AE102" s="216">
        <v>0</v>
      </c>
      <c r="AF102" s="216">
        <v>61000</v>
      </c>
      <c r="AG102" s="216">
        <v>0</v>
      </c>
      <c r="AH102" s="216">
        <v>61000</v>
      </c>
      <c r="AI102" s="216">
        <v>0</v>
      </c>
      <c r="AJ102" s="216">
        <v>0</v>
      </c>
      <c r="AK102" s="216">
        <v>0</v>
      </c>
      <c r="AL102" s="335">
        <v>3270597</v>
      </c>
    </row>
    <row r="103" spans="1:38" s="68" customFormat="1" ht="20.45" customHeight="1" x14ac:dyDescent="0.2">
      <c r="A103" s="150" t="s">
        <v>40</v>
      </c>
      <c r="B103" s="152" t="s">
        <v>150</v>
      </c>
      <c r="C103" s="149" t="s">
        <v>67</v>
      </c>
      <c r="D103" s="383" t="s">
        <v>353</v>
      </c>
      <c r="E103" s="409">
        <v>3094597</v>
      </c>
      <c r="F103" s="218">
        <v>3094597</v>
      </c>
      <c r="G103" s="218">
        <v>2400563</v>
      </c>
      <c r="H103" s="218">
        <v>71200</v>
      </c>
      <c r="I103" s="218">
        <v>0</v>
      </c>
      <c r="J103" s="218">
        <v>0</v>
      </c>
      <c r="K103" s="217">
        <v>0</v>
      </c>
      <c r="L103" s="218">
        <v>0</v>
      </c>
      <c r="M103" s="218">
        <v>0</v>
      </c>
      <c r="N103" s="218">
        <v>0</v>
      </c>
      <c r="O103" s="411">
        <v>0</v>
      </c>
      <c r="P103" s="462">
        <v>0</v>
      </c>
      <c r="Q103" s="463"/>
      <c r="R103" s="463"/>
      <c r="S103" s="463"/>
      <c r="T103" s="463"/>
      <c r="U103" s="440">
        <v>0</v>
      </c>
      <c r="V103" s="463"/>
      <c r="W103" s="463"/>
      <c r="X103" s="463"/>
      <c r="Y103" s="463"/>
      <c r="Z103" s="464"/>
      <c r="AA103" s="462">
        <v>3094597</v>
      </c>
      <c r="AB103" s="218">
        <v>3094597</v>
      </c>
      <c r="AC103" s="218">
        <v>2400563</v>
      </c>
      <c r="AD103" s="218">
        <v>71200</v>
      </c>
      <c r="AE103" s="218">
        <v>0</v>
      </c>
      <c r="AF103" s="218">
        <v>0</v>
      </c>
      <c r="AG103" s="218">
        <v>0</v>
      </c>
      <c r="AH103" s="218">
        <v>0</v>
      </c>
      <c r="AI103" s="218">
        <v>0</v>
      </c>
      <c r="AJ103" s="218">
        <v>0</v>
      </c>
      <c r="AK103" s="218">
        <v>0</v>
      </c>
      <c r="AL103" s="219">
        <v>3094597</v>
      </c>
    </row>
    <row r="104" spans="1:38" s="68" customFormat="1" x14ac:dyDescent="0.2">
      <c r="A104" s="150" t="s">
        <v>187</v>
      </c>
      <c r="B104" s="151" t="s">
        <v>99</v>
      </c>
      <c r="C104" s="149" t="s">
        <v>81</v>
      </c>
      <c r="D104" s="384" t="s">
        <v>180</v>
      </c>
      <c r="E104" s="409">
        <v>25000</v>
      </c>
      <c r="F104" s="218">
        <v>25000</v>
      </c>
      <c r="G104" s="218">
        <v>0</v>
      </c>
      <c r="H104" s="218">
        <v>0</v>
      </c>
      <c r="I104" s="218">
        <v>0</v>
      </c>
      <c r="J104" s="218">
        <v>0</v>
      </c>
      <c r="K104" s="218">
        <v>0</v>
      </c>
      <c r="L104" s="218">
        <v>0</v>
      </c>
      <c r="M104" s="218">
        <v>0</v>
      </c>
      <c r="N104" s="218">
        <v>0</v>
      </c>
      <c r="O104" s="410">
        <v>0</v>
      </c>
      <c r="P104" s="462">
        <v>0</v>
      </c>
      <c r="Q104" s="463"/>
      <c r="R104" s="463"/>
      <c r="S104" s="463"/>
      <c r="T104" s="463"/>
      <c r="U104" s="440">
        <v>0</v>
      </c>
      <c r="V104" s="465"/>
      <c r="W104" s="465"/>
      <c r="X104" s="465"/>
      <c r="Y104" s="465"/>
      <c r="Z104" s="466"/>
      <c r="AA104" s="462">
        <v>25000</v>
      </c>
      <c r="AB104" s="218">
        <v>25000</v>
      </c>
      <c r="AC104" s="218">
        <v>0</v>
      </c>
      <c r="AD104" s="218">
        <v>0</v>
      </c>
      <c r="AE104" s="218">
        <v>0</v>
      </c>
      <c r="AF104" s="218">
        <v>0</v>
      </c>
      <c r="AG104" s="218">
        <v>0</v>
      </c>
      <c r="AH104" s="218">
        <v>0</v>
      </c>
      <c r="AI104" s="218">
        <v>0</v>
      </c>
      <c r="AJ104" s="218">
        <v>0</v>
      </c>
      <c r="AK104" s="218">
        <v>0</v>
      </c>
      <c r="AL104" s="219">
        <v>25000</v>
      </c>
    </row>
    <row r="105" spans="1:38" s="68" customFormat="1" ht="13.5" thickBot="1" x14ac:dyDescent="0.25">
      <c r="A105" s="148" t="s">
        <v>41</v>
      </c>
      <c r="B105" s="178" t="s">
        <v>42</v>
      </c>
      <c r="C105" s="178" t="s">
        <v>100</v>
      </c>
      <c r="D105" s="385" t="s">
        <v>43</v>
      </c>
      <c r="E105" s="409">
        <v>90000</v>
      </c>
      <c r="F105" s="218">
        <v>90000</v>
      </c>
      <c r="G105" s="218">
        <v>0</v>
      </c>
      <c r="H105" s="218">
        <v>0</v>
      </c>
      <c r="I105" s="218">
        <v>0</v>
      </c>
      <c r="J105" s="218">
        <v>61000</v>
      </c>
      <c r="K105" s="218">
        <v>0</v>
      </c>
      <c r="L105" s="218">
        <v>61000</v>
      </c>
      <c r="M105" s="218">
        <v>0</v>
      </c>
      <c r="N105" s="218">
        <v>0</v>
      </c>
      <c r="O105" s="410">
        <v>0</v>
      </c>
      <c r="P105" s="462">
        <v>0</v>
      </c>
      <c r="Q105" s="463"/>
      <c r="R105" s="463"/>
      <c r="S105" s="463"/>
      <c r="T105" s="463"/>
      <c r="U105" s="440">
        <v>0</v>
      </c>
      <c r="V105" s="467"/>
      <c r="W105" s="467"/>
      <c r="X105" s="467"/>
      <c r="Y105" s="467"/>
      <c r="Z105" s="468"/>
      <c r="AA105" s="462">
        <v>90000</v>
      </c>
      <c r="AB105" s="218">
        <v>90000</v>
      </c>
      <c r="AC105" s="218">
        <v>0</v>
      </c>
      <c r="AD105" s="218">
        <v>0</v>
      </c>
      <c r="AE105" s="218">
        <v>0</v>
      </c>
      <c r="AF105" s="218">
        <v>61000</v>
      </c>
      <c r="AG105" s="218">
        <v>0</v>
      </c>
      <c r="AH105" s="218">
        <v>61000</v>
      </c>
      <c r="AI105" s="218">
        <v>0</v>
      </c>
      <c r="AJ105" s="218">
        <v>0</v>
      </c>
      <c r="AK105" s="218">
        <v>0</v>
      </c>
      <c r="AL105" s="219">
        <v>151000</v>
      </c>
    </row>
    <row r="106" spans="1:38" s="99" customFormat="1" x14ac:dyDescent="0.2">
      <c r="A106" s="50" t="s">
        <v>146</v>
      </c>
      <c r="B106" s="51"/>
      <c r="C106" s="51"/>
      <c r="D106" s="398" t="s">
        <v>54</v>
      </c>
      <c r="E106" s="412">
        <v>2881390</v>
      </c>
      <c r="F106" s="222">
        <v>2881390</v>
      </c>
      <c r="G106" s="222">
        <v>2084756</v>
      </c>
      <c r="H106" s="222">
        <v>36600</v>
      </c>
      <c r="I106" s="222">
        <v>0</v>
      </c>
      <c r="J106" s="222">
        <v>2670000</v>
      </c>
      <c r="K106" s="222">
        <v>2670000</v>
      </c>
      <c r="L106" s="222">
        <v>0</v>
      </c>
      <c r="M106" s="222">
        <v>0</v>
      </c>
      <c r="N106" s="222">
        <v>0</v>
      </c>
      <c r="O106" s="334">
        <v>2670000</v>
      </c>
      <c r="P106" s="475">
        <v>0</v>
      </c>
      <c r="Q106" s="85">
        <v>0</v>
      </c>
      <c r="R106" s="85">
        <v>0</v>
      </c>
      <c r="S106" s="85">
        <v>0</v>
      </c>
      <c r="T106" s="85">
        <v>0</v>
      </c>
      <c r="U106" s="85">
        <v>-70000</v>
      </c>
      <c r="V106" s="85">
        <v>-70000</v>
      </c>
      <c r="W106" s="85">
        <v>0</v>
      </c>
      <c r="X106" s="85">
        <v>0</v>
      </c>
      <c r="Y106" s="85">
        <v>0</v>
      </c>
      <c r="Z106" s="476">
        <v>-70000</v>
      </c>
      <c r="AA106" s="475">
        <v>2881390</v>
      </c>
      <c r="AB106" s="222">
        <v>2881390</v>
      </c>
      <c r="AC106" s="222">
        <v>2084756</v>
      </c>
      <c r="AD106" s="222">
        <v>36600</v>
      </c>
      <c r="AE106" s="222">
        <v>0</v>
      </c>
      <c r="AF106" s="222">
        <v>2600000</v>
      </c>
      <c r="AG106" s="222">
        <v>2600000</v>
      </c>
      <c r="AH106" s="222">
        <v>0</v>
      </c>
      <c r="AI106" s="222">
        <v>0</v>
      </c>
      <c r="AJ106" s="222">
        <v>0</v>
      </c>
      <c r="AK106" s="222">
        <v>2600000</v>
      </c>
      <c r="AL106" s="334">
        <v>5481390</v>
      </c>
    </row>
    <row r="107" spans="1:38" s="99" customFormat="1" x14ac:dyDescent="0.2">
      <c r="A107" s="46" t="s">
        <v>147</v>
      </c>
      <c r="B107" s="47"/>
      <c r="C107" s="47"/>
      <c r="D107" s="382" t="s">
        <v>54</v>
      </c>
      <c r="E107" s="413">
        <v>2881390</v>
      </c>
      <c r="F107" s="216">
        <v>2881390</v>
      </c>
      <c r="G107" s="216">
        <v>2084756</v>
      </c>
      <c r="H107" s="216">
        <v>36600</v>
      </c>
      <c r="I107" s="216">
        <v>0</v>
      </c>
      <c r="J107" s="216">
        <v>2670000</v>
      </c>
      <c r="K107" s="216">
        <v>2670000</v>
      </c>
      <c r="L107" s="216">
        <v>0</v>
      </c>
      <c r="M107" s="216">
        <v>0</v>
      </c>
      <c r="N107" s="216">
        <v>0</v>
      </c>
      <c r="O107" s="335">
        <v>2670000</v>
      </c>
      <c r="P107" s="477">
        <v>0</v>
      </c>
      <c r="Q107" s="84">
        <v>0</v>
      </c>
      <c r="R107" s="84">
        <v>0</v>
      </c>
      <c r="S107" s="84">
        <v>0</v>
      </c>
      <c r="T107" s="84">
        <v>0</v>
      </c>
      <c r="U107" s="84">
        <v>-70000</v>
      </c>
      <c r="V107" s="84">
        <v>-70000</v>
      </c>
      <c r="W107" s="84">
        <v>0</v>
      </c>
      <c r="X107" s="84">
        <v>0</v>
      </c>
      <c r="Y107" s="84">
        <v>0</v>
      </c>
      <c r="Z107" s="478">
        <v>-70000</v>
      </c>
      <c r="AA107" s="477">
        <v>2881390</v>
      </c>
      <c r="AB107" s="216">
        <v>2881390</v>
      </c>
      <c r="AC107" s="216">
        <v>2084756</v>
      </c>
      <c r="AD107" s="216">
        <v>36600</v>
      </c>
      <c r="AE107" s="216">
        <v>0</v>
      </c>
      <c r="AF107" s="216">
        <v>2600000</v>
      </c>
      <c r="AG107" s="216">
        <v>2600000</v>
      </c>
      <c r="AH107" s="216">
        <v>0</v>
      </c>
      <c r="AI107" s="216">
        <v>0</v>
      </c>
      <c r="AJ107" s="216">
        <v>0</v>
      </c>
      <c r="AK107" s="216">
        <v>2600000</v>
      </c>
      <c r="AL107" s="335">
        <v>5481390</v>
      </c>
    </row>
    <row r="108" spans="1:38" s="68" customFormat="1" ht="20.45" customHeight="1" x14ac:dyDescent="0.2">
      <c r="A108" s="150" t="s">
        <v>44</v>
      </c>
      <c r="B108" s="152" t="s">
        <v>150</v>
      </c>
      <c r="C108" s="152" t="s">
        <v>67</v>
      </c>
      <c r="D108" s="383" t="s">
        <v>353</v>
      </c>
      <c r="E108" s="409">
        <v>2656390</v>
      </c>
      <c r="F108" s="218">
        <v>2656390</v>
      </c>
      <c r="G108" s="218">
        <v>2084756</v>
      </c>
      <c r="H108" s="218">
        <v>36600</v>
      </c>
      <c r="I108" s="218">
        <v>0</v>
      </c>
      <c r="J108" s="218">
        <v>0</v>
      </c>
      <c r="K108" s="218">
        <v>0</v>
      </c>
      <c r="L108" s="218">
        <v>0</v>
      </c>
      <c r="M108" s="218">
        <v>0</v>
      </c>
      <c r="N108" s="218">
        <v>0</v>
      </c>
      <c r="O108" s="410">
        <v>0</v>
      </c>
      <c r="P108" s="462">
        <v>0</v>
      </c>
      <c r="Q108" s="463"/>
      <c r="R108" s="463"/>
      <c r="S108" s="463"/>
      <c r="T108" s="463"/>
      <c r="U108" s="440">
        <v>0</v>
      </c>
      <c r="V108" s="463"/>
      <c r="W108" s="463"/>
      <c r="X108" s="463"/>
      <c r="Y108" s="463"/>
      <c r="Z108" s="464"/>
      <c r="AA108" s="462">
        <v>2656390</v>
      </c>
      <c r="AB108" s="218">
        <v>2656390</v>
      </c>
      <c r="AC108" s="218">
        <v>2084756</v>
      </c>
      <c r="AD108" s="218">
        <v>36600</v>
      </c>
      <c r="AE108" s="218">
        <v>0</v>
      </c>
      <c r="AF108" s="218">
        <v>0</v>
      </c>
      <c r="AG108" s="218">
        <v>0</v>
      </c>
      <c r="AH108" s="218">
        <v>0</v>
      </c>
      <c r="AI108" s="218">
        <v>0</v>
      </c>
      <c r="AJ108" s="218">
        <v>0</v>
      </c>
      <c r="AK108" s="218">
        <v>0</v>
      </c>
      <c r="AL108" s="219">
        <v>2656390</v>
      </c>
    </row>
    <row r="109" spans="1:38" s="68" customFormat="1" hidden="1" x14ac:dyDescent="0.2">
      <c r="A109" s="148" t="s">
        <v>408</v>
      </c>
      <c r="B109" s="178" t="s">
        <v>291</v>
      </c>
      <c r="C109" s="178" t="s">
        <v>81</v>
      </c>
      <c r="D109" s="400" t="s">
        <v>293</v>
      </c>
      <c r="E109" s="409">
        <v>0</v>
      </c>
      <c r="F109" s="218">
        <v>0</v>
      </c>
      <c r="G109" s="218">
        <v>0</v>
      </c>
      <c r="H109" s="218">
        <v>0</v>
      </c>
      <c r="I109" s="218">
        <v>0</v>
      </c>
      <c r="J109" s="218">
        <v>0</v>
      </c>
      <c r="K109" s="218">
        <v>0</v>
      </c>
      <c r="L109" s="218">
        <v>0</v>
      </c>
      <c r="M109" s="218">
        <v>0</v>
      </c>
      <c r="N109" s="218">
        <v>0</v>
      </c>
      <c r="O109" s="410">
        <v>0</v>
      </c>
      <c r="P109" s="462"/>
      <c r="Q109" s="463"/>
      <c r="R109" s="463"/>
      <c r="S109" s="463"/>
      <c r="T109" s="463"/>
      <c r="U109" s="440">
        <v>0</v>
      </c>
      <c r="V109" s="482"/>
      <c r="W109" s="482"/>
      <c r="X109" s="482"/>
      <c r="Y109" s="482"/>
      <c r="Z109" s="483"/>
      <c r="AA109" s="462">
        <v>0</v>
      </c>
      <c r="AB109" s="218">
        <v>0</v>
      </c>
      <c r="AC109" s="218">
        <v>0</v>
      </c>
      <c r="AD109" s="218">
        <v>0</v>
      </c>
      <c r="AE109" s="218">
        <v>0</v>
      </c>
      <c r="AF109" s="218">
        <v>0</v>
      </c>
      <c r="AG109" s="218">
        <v>0</v>
      </c>
      <c r="AH109" s="218">
        <v>0</v>
      </c>
      <c r="AI109" s="218">
        <v>0</v>
      </c>
      <c r="AJ109" s="218">
        <v>0</v>
      </c>
      <c r="AK109" s="218">
        <v>0</v>
      </c>
      <c r="AL109" s="219">
        <v>0</v>
      </c>
    </row>
    <row r="110" spans="1:38" s="68" customFormat="1" ht="13.5" thickBot="1" x14ac:dyDescent="0.25">
      <c r="A110" s="281" t="s">
        <v>45</v>
      </c>
      <c r="B110" s="204" t="s">
        <v>46</v>
      </c>
      <c r="C110" s="204" t="s">
        <v>99</v>
      </c>
      <c r="D110" s="401" t="s">
        <v>47</v>
      </c>
      <c r="E110" s="418">
        <v>225000</v>
      </c>
      <c r="F110" s="282">
        <v>225000</v>
      </c>
      <c r="G110" s="282">
        <v>0</v>
      </c>
      <c r="H110" s="282">
        <v>0</v>
      </c>
      <c r="I110" s="282">
        <v>0</v>
      </c>
      <c r="J110" s="282">
        <v>2670000</v>
      </c>
      <c r="K110" s="282">
        <v>2670000</v>
      </c>
      <c r="L110" s="282">
        <v>0</v>
      </c>
      <c r="M110" s="282">
        <v>0</v>
      </c>
      <c r="N110" s="282">
        <v>0</v>
      </c>
      <c r="O110" s="419">
        <v>2670000</v>
      </c>
      <c r="P110" s="462">
        <v>0</v>
      </c>
      <c r="Q110" s="463"/>
      <c r="R110" s="463"/>
      <c r="S110" s="463"/>
      <c r="T110" s="463"/>
      <c r="U110" s="440">
        <v>-70000</v>
      </c>
      <c r="V110" s="446">
        <v>-70000</v>
      </c>
      <c r="W110" s="446"/>
      <c r="X110" s="446"/>
      <c r="Y110" s="446"/>
      <c r="Z110" s="447">
        <v>-70000</v>
      </c>
      <c r="AA110" s="486">
        <v>225000</v>
      </c>
      <c r="AB110" s="338">
        <v>225000</v>
      </c>
      <c r="AC110" s="338">
        <v>0</v>
      </c>
      <c r="AD110" s="338">
        <v>0</v>
      </c>
      <c r="AE110" s="338">
        <v>0</v>
      </c>
      <c r="AF110" s="338">
        <v>2600000</v>
      </c>
      <c r="AG110" s="338">
        <v>2600000</v>
      </c>
      <c r="AH110" s="338">
        <v>0</v>
      </c>
      <c r="AI110" s="338">
        <v>0</v>
      </c>
      <c r="AJ110" s="338">
        <v>0</v>
      </c>
      <c r="AK110" s="338">
        <v>2600000</v>
      </c>
      <c r="AL110" s="428">
        <v>2825000</v>
      </c>
    </row>
    <row r="111" spans="1:38" s="73" customFormat="1" ht="13.5" thickBot="1" x14ac:dyDescent="0.25">
      <c r="A111" s="104" t="s">
        <v>226</v>
      </c>
      <c r="B111" s="105" t="s">
        <v>226</v>
      </c>
      <c r="C111" s="105" t="s">
        <v>226</v>
      </c>
      <c r="D111" s="404" t="s">
        <v>232</v>
      </c>
      <c r="E111" s="425">
        <v>260742068</v>
      </c>
      <c r="F111" s="223">
        <v>260742068</v>
      </c>
      <c r="G111" s="223">
        <v>168346710</v>
      </c>
      <c r="H111" s="223">
        <v>16272510</v>
      </c>
      <c r="I111" s="223">
        <v>0</v>
      </c>
      <c r="J111" s="223">
        <v>24084527.640000001</v>
      </c>
      <c r="K111" s="223">
        <v>15371747.949999999</v>
      </c>
      <c r="L111" s="223">
        <v>8625741.6400000006</v>
      </c>
      <c r="M111" s="223">
        <v>1145349</v>
      </c>
      <c r="N111" s="223">
        <v>52405</v>
      </c>
      <c r="O111" s="426">
        <v>15458786</v>
      </c>
      <c r="P111" s="487">
        <v>-549958.98000000068</v>
      </c>
      <c r="Q111" s="488">
        <v>-549958.98</v>
      </c>
      <c r="R111" s="488">
        <v>-627000</v>
      </c>
      <c r="S111" s="488">
        <v>0</v>
      </c>
      <c r="T111" s="488">
        <v>0</v>
      </c>
      <c r="U111" s="488">
        <v>473270.28</v>
      </c>
      <c r="V111" s="488">
        <v>-168000</v>
      </c>
      <c r="W111" s="488">
        <v>91270.28</v>
      </c>
      <c r="X111" s="488">
        <v>0</v>
      </c>
      <c r="Y111" s="488">
        <v>0</v>
      </c>
      <c r="Z111" s="489">
        <v>382000.00000000006</v>
      </c>
      <c r="AA111" s="490">
        <v>260192109.02000001</v>
      </c>
      <c r="AB111" s="223">
        <v>260192109.02000001</v>
      </c>
      <c r="AC111" s="223">
        <v>167719710</v>
      </c>
      <c r="AD111" s="223">
        <v>16272510</v>
      </c>
      <c r="AE111" s="223">
        <v>0</v>
      </c>
      <c r="AF111" s="223">
        <v>24557797.920000002</v>
      </c>
      <c r="AG111" s="223">
        <v>15203747.949999999</v>
      </c>
      <c r="AH111" s="223">
        <v>8717011.9199999999</v>
      </c>
      <c r="AI111" s="223">
        <v>1145349</v>
      </c>
      <c r="AJ111" s="223">
        <v>52405</v>
      </c>
      <c r="AK111" s="223">
        <v>15840786</v>
      </c>
      <c r="AL111" s="284">
        <v>284749906.94</v>
      </c>
    </row>
    <row r="112" spans="1:38" s="73" customFormat="1" x14ac:dyDescent="0.2">
      <c r="A112" s="92"/>
      <c r="B112" s="92"/>
      <c r="C112" s="92"/>
      <c r="D112" s="93"/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491"/>
      <c r="Q112" s="491"/>
      <c r="R112" s="491"/>
      <c r="S112" s="491"/>
      <c r="T112" s="491"/>
      <c r="U112" s="491"/>
      <c r="V112" s="491"/>
      <c r="W112" s="491"/>
      <c r="X112" s="491"/>
      <c r="Y112" s="491"/>
      <c r="Z112" s="491"/>
      <c r="AA112" s="94"/>
      <c r="AB112" s="94"/>
      <c r="AC112" s="94"/>
      <c r="AD112" s="94"/>
      <c r="AE112" s="94"/>
      <c r="AF112" s="94"/>
      <c r="AG112" s="94"/>
      <c r="AH112" s="94"/>
      <c r="AI112" s="94"/>
      <c r="AJ112" s="94"/>
      <c r="AK112" s="94"/>
      <c r="AL112" s="94"/>
    </row>
    <row r="113" spans="1:38" ht="29.45" customHeight="1" x14ac:dyDescent="0.3">
      <c r="A113" s="63"/>
      <c r="C113" s="4"/>
      <c r="D113" s="277" t="s">
        <v>393</v>
      </c>
      <c r="E113" s="159"/>
      <c r="F113" s="159"/>
      <c r="G113" s="74" t="s">
        <v>394</v>
      </c>
      <c r="H113" s="159"/>
      <c r="I113" s="159"/>
      <c r="J113" s="159"/>
      <c r="K113" s="159"/>
      <c r="L113" s="159"/>
      <c r="M113" s="159"/>
      <c r="N113" s="159"/>
      <c r="P113" s="492"/>
      <c r="Q113" s="492"/>
      <c r="R113" s="492"/>
      <c r="S113" s="492"/>
      <c r="T113" s="492"/>
      <c r="U113" s="492"/>
      <c r="V113" s="492"/>
      <c r="W113" s="492"/>
      <c r="X113" s="492"/>
      <c r="Y113" s="492"/>
      <c r="Z113" s="492"/>
      <c r="AA113" s="450"/>
      <c r="AB113" s="451"/>
      <c r="AC113" s="452"/>
      <c r="AD113" s="453"/>
      <c r="AE113" s="452"/>
      <c r="AF113" s="454"/>
      <c r="AG113" s="454"/>
      <c r="AH113" s="452"/>
      <c r="AI113" s="455"/>
      <c r="AJ113" s="455"/>
      <c r="AK113" s="455"/>
      <c r="AL113" s="456"/>
    </row>
    <row r="114" spans="1:38" s="17" customFormat="1" x14ac:dyDescent="0.2">
      <c r="A114" s="78"/>
      <c r="B114" s="78"/>
      <c r="C114" s="79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492"/>
      <c r="Q114" s="492"/>
      <c r="R114" s="492"/>
      <c r="S114" s="492"/>
      <c r="T114" s="492"/>
      <c r="U114" s="492"/>
      <c r="V114" s="492"/>
      <c r="W114" s="492"/>
      <c r="X114" s="492"/>
      <c r="Y114" s="492"/>
      <c r="Z114" s="492"/>
      <c r="AA114" s="493"/>
      <c r="AB114" s="457"/>
      <c r="AC114" s="457"/>
      <c r="AD114" s="457"/>
      <c r="AE114" s="457"/>
      <c r="AF114" s="454"/>
      <c r="AG114" s="454"/>
      <c r="AH114" s="457"/>
      <c r="AI114" s="457"/>
      <c r="AJ114" s="457"/>
      <c r="AK114" s="457"/>
      <c r="AL114" s="454"/>
    </row>
    <row r="115" spans="1:38" x14ac:dyDescent="0.2">
      <c r="A115" s="4"/>
      <c r="B115" s="4"/>
      <c r="C115" s="4"/>
      <c r="D115" s="154"/>
      <c r="E115" s="154"/>
      <c r="F115" s="154"/>
      <c r="G115" s="154"/>
      <c r="H115" s="154"/>
      <c r="I115" s="154"/>
      <c r="J115" s="154"/>
      <c r="K115" s="154"/>
      <c r="L115" s="154"/>
      <c r="M115" s="154"/>
      <c r="N115" s="154"/>
      <c r="O115" s="154"/>
      <c r="P115" s="154"/>
      <c r="Q115" s="154"/>
      <c r="R115" s="154"/>
      <c r="S115" s="154"/>
      <c r="T115" s="154"/>
      <c r="U115" s="154"/>
      <c r="V115" s="154"/>
      <c r="W115" s="154"/>
      <c r="X115" s="154"/>
      <c r="Y115" s="154"/>
      <c r="Z115" s="154"/>
      <c r="AA115" s="73"/>
      <c r="AB115" s="4"/>
      <c r="AC115" s="4"/>
      <c r="AD115" s="4"/>
      <c r="AE115" s="4"/>
      <c r="AF115" s="73"/>
      <c r="AG115" s="73"/>
      <c r="AH115" s="4"/>
      <c r="AI115" s="4"/>
      <c r="AJ115" s="4"/>
      <c r="AK115" s="4"/>
      <c r="AL115" s="73"/>
    </row>
    <row r="116" spans="1:38" x14ac:dyDescent="0.2">
      <c r="A116" s="4"/>
      <c r="B116" s="4"/>
      <c r="C116" s="4"/>
      <c r="D116" s="154"/>
      <c r="E116" s="154"/>
      <c r="F116" s="154"/>
      <c r="G116" s="154"/>
      <c r="H116" s="154"/>
      <c r="I116" s="154"/>
      <c r="J116" s="154"/>
      <c r="K116" s="154"/>
      <c r="L116" s="154"/>
      <c r="M116" s="154"/>
      <c r="N116" s="154"/>
      <c r="O116" s="154"/>
      <c r="P116" s="154"/>
      <c r="Q116" s="154"/>
      <c r="R116" s="154"/>
      <c r="S116" s="154"/>
      <c r="T116" s="154"/>
      <c r="U116" s="154"/>
      <c r="V116" s="154"/>
      <c r="W116" s="154"/>
      <c r="X116" s="154"/>
      <c r="Y116" s="154"/>
      <c r="Z116" s="154"/>
      <c r="AA116" s="73"/>
      <c r="AB116" s="4"/>
      <c r="AC116" s="4"/>
      <c r="AD116" s="4"/>
      <c r="AE116" s="4"/>
      <c r="AF116" s="73"/>
      <c r="AG116" s="73"/>
      <c r="AH116" s="4"/>
      <c r="AI116" s="4"/>
      <c r="AJ116" s="4"/>
      <c r="AK116" s="4"/>
      <c r="AL116" s="73"/>
    </row>
    <row r="117" spans="1:38" x14ac:dyDescent="0.2">
      <c r="A117" s="4"/>
      <c r="B117" s="4"/>
      <c r="C117" s="4"/>
      <c r="D117" s="154"/>
      <c r="E117" s="154"/>
      <c r="F117" s="154"/>
      <c r="G117" s="154"/>
      <c r="H117" s="154"/>
      <c r="I117" s="154"/>
      <c r="J117" s="154"/>
      <c r="K117" s="154"/>
      <c r="L117" s="154"/>
      <c r="M117" s="154"/>
      <c r="N117" s="154"/>
      <c r="O117" s="154"/>
      <c r="P117" s="154"/>
      <c r="Q117" s="154"/>
      <c r="R117" s="154"/>
      <c r="S117" s="154"/>
      <c r="T117" s="154"/>
      <c r="U117" s="154"/>
      <c r="V117" s="154"/>
      <c r="W117" s="154"/>
      <c r="X117" s="154"/>
      <c r="Y117" s="154"/>
      <c r="Z117" s="154"/>
      <c r="AA117" s="73"/>
      <c r="AB117" s="4"/>
      <c r="AC117" s="4"/>
      <c r="AD117" s="4"/>
      <c r="AE117" s="4"/>
      <c r="AF117" s="73"/>
      <c r="AG117" s="73"/>
      <c r="AH117" s="4"/>
      <c r="AI117" s="4"/>
      <c r="AJ117" s="4"/>
      <c r="AK117" s="4"/>
      <c r="AL117" s="73"/>
    </row>
    <row r="118" spans="1:38" x14ac:dyDescent="0.2">
      <c r="A118" s="4"/>
      <c r="B118" s="4"/>
      <c r="C118" s="4"/>
      <c r="D118" s="154"/>
      <c r="E118" s="154"/>
      <c r="F118" s="154"/>
      <c r="G118" s="154"/>
      <c r="H118" s="154"/>
      <c r="I118" s="154"/>
      <c r="J118" s="154"/>
      <c r="K118" s="154"/>
      <c r="L118" s="154"/>
      <c r="M118" s="154"/>
      <c r="N118" s="154"/>
      <c r="O118" s="154"/>
      <c r="P118" s="154"/>
      <c r="Q118" s="154"/>
      <c r="R118" s="154"/>
      <c r="S118" s="154"/>
      <c r="T118" s="154"/>
      <c r="U118" s="154"/>
      <c r="V118" s="154"/>
      <c r="W118" s="154"/>
      <c r="X118" s="154"/>
      <c r="Y118" s="154"/>
      <c r="Z118" s="154"/>
      <c r="AA118" s="73"/>
      <c r="AB118" s="4"/>
      <c r="AC118" s="4"/>
      <c r="AD118" s="4"/>
      <c r="AE118" s="4"/>
      <c r="AF118" s="73"/>
      <c r="AG118" s="73"/>
      <c r="AH118" s="4"/>
      <c r="AI118" s="4"/>
      <c r="AJ118" s="4"/>
      <c r="AK118" s="4"/>
      <c r="AL118" s="73"/>
    </row>
    <row r="119" spans="1:38" x14ac:dyDescent="0.2">
      <c r="A119" s="4"/>
      <c r="B119" s="4"/>
      <c r="C119" s="4"/>
      <c r="D119" s="154"/>
      <c r="E119" s="154"/>
      <c r="F119" s="154"/>
      <c r="G119" s="154"/>
      <c r="H119" s="154"/>
      <c r="I119" s="154"/>
      <c r="J119" s="154"/>
      <c r="K119" s="154"/>
      <c r="L119" s="154"/>
      <c r="M119" s="154"/>
      <c r="N119" s="154"/>
      <c r="O119" s="154"/>
      <c r="P119" s="154"/>
      <c r="Q119" s="154"/>
      <c r="R119" s="154"/>
      <c r="S119" s="154"/>
      <c r="T119" s="154"/>
      <c r="U119" s="154"/>
      <c r="V119" s="154"/>
      <c r="W119" s="154"/>
      <c r="X119" s="154"/>
      <c r="Y119" s="154"/>
      <c r="Z119" s="154"/>
      <c r="AA119" s="73"/>
      <c r="AB119" s="4"/>
      <c r="AC119" s="4"/>
      <c r="AD119" s="4"/>
      <c r="AE119" s="4"/>
      <c r="AF119" s="73"/>
      <c r="AG119" s="73"/>
      <c r="AH119" s="4"/>
      <c r="AI119" s="4"/>
      <c r="AJ119" s="4"/>
      <c r="AK119" s="4"/>
      <c r="AL119" s="73"/>
    </row>
  </sheetData>
  <mergeCells count="47">
    <mergeCell ref="L4:M4"/>
    <mergeCell ref="X11:Y11"/>
    <mergeCell ref="Z11:Z12"/>
    <mergeCell ref="A5:P5"/>
    <mergeCell ref="Q11:Q12"/>
    <mergeCell ref="R11:S11"/>
    <mergeCell ref="T11:T12"/>
    <mergeCell ref="U11:U12"/>
    <mergeCell ref="V11:V12"/>
    <mergeCell ref="D9:D12"/>
    <mergeCell ref="E9:O9"/>
    <mergeCell ref="P9:Z9"/>
    <mergeCell ref="E10:I10"/>
    <mergeCell ref="J10:O10"/>
    <mergeCell ref="P10:T10"/>
    <mergeCell ref="U10:Z10"/>
    <mergeCell ref="W11:W12"/>
    <mergeCell ref="AA9:AK9"/>
    <mergeCell ref="AA10:AE10"/>
    <mergeCell ref="AF10:AK10"/>
    <mergeCell ref="A9:A12"/>
    <mergeCell ref="C9:C12"/>
    <mergeCell ref="E11:E12"/>
    <mergeCell ref="F11:F12"/>
    <mergeCell ref="G11:H11"/>
    <mergeCell ref="I11:I12"/>
    <mergeCell ref="J11:J12"/>
    <mergeCell ref="K11:K12"/>
    <mergeCell ref="L11:L12"/>
    <mergeCell ref="M11:N11"/>
    <mergeCell ref="AA11:AA12"/>
    <mergeCell ref="AL9:AL12"/>
    <mergeCell ref="M1:N1"/>
    <mergeCell ref="M2:N2"/>
    <mergeCell ref="AA8:AK8"/>
    <mergeCell ref="B9:B12"/>
    <mergeCell ref="O11:O12"/>
    <mergeCell ref="P11:P12"/>
    <mergeCell ref="AB11:AB12"/>
    <mergeCell ref="AC11:AD11"/>
    <mergeCell ref="AE11:AE12"/>
    <mergeCell ref="AF11:AF12"/>
    <mergeCell ref="AG11:AG12"/>
    <mergeCell ref="AH11:AH12"/>
    <mergeCell ref="AI11:AJ11"/>
    <mergeCell ref="AK11:AK12"/>
    <mergeCell ref="M3:P3"/>
  </mergeCells>
  <phoneticPr fontId="3" type="noConversion"/>
  <printOptions horizontalCentered="1"/>
  <pageMargins left="0.19685039370078741" right="0.19685039370078741" top="0.35433070866141736" bottom="0.23622047244094491" header="0.19685039370078741" footer="0.19685039370078741"/>
  <pageSetup paperSize="9" scale="55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30"/>
    <pageSetUpPr fitToPage="1"/>
  </sheetPr>
  <dimension ref="A1:AW100"/>
  <sheetViews>
    <sheetView showZeros="0" zoomScale="55" zoomScaleNormal="55" zoomScaleSheetLayoutView="55" workbookViewId="0">
      <pane xSplit="6" ySplit="15" topLeftCell="G16" activePane="bottomRight" state="frozen"/>
      <selection activeCell="A7" sqref="A7:F7"/>
      <selection pane="topRight" activeCell="A7" sqref="A7:F7"/>
      <selection pane="bottomLeft" activeCell="A7" sqref="A7:F7"/>
      <selection pane="bottomRight" activeCell="J5" sqref="J5:L5"/>
    </sheetView>
  </sheetViews>
  <sheetFormatPr defaultColWidth="9.1640625" defaultRowHeight="12.75" x14ac:dyDescent="0.2"/>
  <cols>
    <col min="1" max="1" width="11.33203125" style="23" customWidth="1"/>
    <col min="2" max="2" width="10.33203125" style="23" customWidth="1"/>
    <col min="3" max="3" width="8.1640625" style="23" customWidth="1"/>
    <col min="4" max="4" width="64.83203125" style="6" customWidth="1"/>
    <col min="5" max="5" width="63.1640625" style="23" customWidth="1"/>
    <col min="6" max="10" width="14.33203125" style="23" customWidth="1"/>
    <col min="11" max="11" width="12.5" style="23" bestFit="1" customWidth="1"/>
    <col min="12" max="12" width="11" style="23" customWidth="1"/>
    <col min="13" max="13" width="12.33203125" style="23" customWidth="1"/>
    <col min="14" max="14" width="12.5" style="23" customWidth="1"/>
    <col min="15" max="15" width="19.33203125" style="23" customWidth="1"/>
    <col min="16" max="16" width="16" style="6" customWidth="1"/>
    <col min="17" max="17" width="15" style="6" customWidth="1"/>
    <col min="18" max="18" width="14" style="6" customWidth="1"/>
    <col min="19" max="19" width="11.33203125" style="5" bestFit="1" customWidth="1"/>
    <col min="20" max="16384" width="9.1640625" style="5"/>
  </cols>
  <sheetData>
    <row r="1" spans="1:49" s="18" customFormat="1" ht="11.1" hidden="1" customHeight="1" x14ac:dyDescent="0.25">
      <c r="A1" s="102"/>
      <c r="B1" s="102"/>
      <c r="C1" s="102"/>
      <c r="D1" s="102"/>
      <c r="E1" s="102"/>
      <c r="M1" s="102"/>
      <c r="N1" s="102"/>
      <c r="O1" s="102"/>
      <c r="S1" s="145"/>
    </row>
    <row r="2" spans="1:49" s="18" customFormat="1" ht="15.75" x14ac:dyDescent="0.25">
      <c r="A2" s="102"/>
      <c r="B2" s="102"/>
      <c r="C2" s="102"/>
      <c r="D2" s="102"/>
      <c r="E2" s="102"/>
      <c r="J2" s="439" t="s">
        <v>415</v>
      </c>
      <c r="K2" s="7"/>
      <c r="L2" s="439"/>
      <c r="M2" s="4"/>
      <c r="N2" s="4"/>
      <c r="S2" s="145"/>
    </row>
    <row r="3" spans="1:49" s="18" customFormat="1" ht="15" customHeight="1" x14ac:dyDescent="0.25">
      <c r="A3" s="102"/>
      <c r="B3" s="102"/>
      <c r="C3" s="102"/>
      <c r="D3" s="102"/>
      <c r="E3" s="102"/>
      <c r="J3" s="439" t="s">
        <v>223</v>
      </c>
      <c r="K3" s="7"/>
      <c r="L3" s="439"/>
      <c r="M3" s="4"/>
      <c r="N3" s="4"/>
      <c r="S3" s="146"/>
    </row>
    <row r="4" spans="1:49" ht="53.45" customHeight="1" x14ac:dyDescent="0.2">
      <c r="J4" s="551" t="s">
        <v>414</v>
      </c>
      <c r="K4" s="551"/>
      <c r="L4" s="551"/>
      <c r="M4" s="437"/>
      <c r="N4" s="437"/>
      <c r="S4" s="41"/>
    </row>
    <row r="5" spans="1:49" ht="19.350000000000001" customHeight="1" x14ac:dyDescent="0.25">
      <c r="J5" s="584">
        <v>44301</v>
      </c>
      <c r="K5" s="584"/>
      <c r="L5" s="522" t="s">
        <v>455</v>
      </c>
      <c r="M5" s="438"/>
      <c r="N5" s="438"/>
      <c r="P5" s="101"/>
      <c r="Q5" s="101"/>
      <c r="R5" s="76"/>
    </row>
    <row r="6" spans="1:49" ht="47.1" customHeight="1" x14ac:dyDescent="0.2">
      <c r="A6" s="562" t="s">
        <v>289</v>
      </c>
      <c r="B6" s="562"/>
      <c r="C6" s="562"/>
      <c r="D6" s="562"/>
      <c r="E6" s="562"/>
      <c r="F6" s="562"/>
      <c r="G6" s="429"/>
      <c r="H6" s="429"/>
      <c r="I6" s="429"/>
      <c r="J6" s="429"/>
      <c r="K6" s="429"/>
      <c r="L6" s="429"/>
      <c r="M6" s="429"/>
      <c r="N6" s="429"/>
      <c r="O6" s="429"/>
      <c r="P6" s="429"/>
      <c r="Q6" s="429"/>
      <c r="R6" s="429"/>
    </row>
    <row r="7" spans="1:49" ht="22.5" x14ac:dyDescent="0.2">
      <c r="A7" s="64"/>
      <c r="B7" s="165"/>
      <c r="C7" s="567">
        <v>18541000000</v>
      </c>
      <c r="D7" s="567"/>
      <c r="E7" s="165"/>
      <c r="F7" s="165"/>
      <c r="G7" s="378"/>
      <c r="H7" s="378"/>
      <c r="I7" s="378"/>
      <c r="J7" s="378"/>
      <c r="K7" s="378"/>
      <c r="L7" s="378"/>
      <c r="M7" s="378"/>
      <c r="N7" s="378"/>
      <c r="O7" s="165"/>
      <c r="P7" s="165"/>
      <c r="Q7" s="165"/>
      <c r="R7" s="165"/>
    </row>
    <row r="8" spans="1:49" ht="17.45" customHeight="1" x14ac:dyDescent="0.2">
      <c r="A8" s="64"/>
      <c r="B8" s="165"/>
      <c r="C8" s="167" t="s">
        <v>247</v>
      </c>
      <c r="D8" s="165"/>
      <c r="E8" s="165"/>
      <c r="F8" s="165"/>
      <c r="G8" s="378"/>
      <c r="H8" s="378"/>
      <c r="I8" s="378"/>
      <c r="J8" s="378"/>
      <c r="K8" s="378"/>
      <c r="L8" s="378"/>
      <c r="M8" s="378"/>
      <c r="N8" s="378"/>
      <c r="O8" s="165"/>
      <c r="P8" s="165"/>
      <c r="Q8" s="165"/>
      <c r="R8" s="165"/>
    </row>
    <row r="9" spans="1:49" ht="19.5" thickBot="1" x14ac:dyDescent="0.35">
      <c r="A9" s="70"/>
      <c r="B9" s="36"/>
      <c r="C9" s="36"/>
      <c r="D9" s="24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24" t="s">
        <v>235</v>
      </c>
      <c r="Q9" s="25"/>
      <c r="R9" s="25"/>
    </row>
    <row r="10" spans="1:49" ht="19.5" hidden="1" thickBot="1" x14ac:dyDescent="0.35">
      <c r="A10" s="70"/>
      <c r="B10" s="36"/>
      <c r="C10" s="36"/>
      <c r="D10" s="24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24"/>
      <c r="Q10" s="25"/>
      <c r="R10" s="25"/>
    </row>
    <row r="11" spans="1:49" ht="17.45" customHeight="1" x14ac:dyDescent="0.2">
      <c r="A11" s="572" t="s">
        <v>229</v>
      </c>
      <c r="B11" s="572" t="s">
        <v>249</v>
      </c>
      <c r="C11" s="572" t="s">
        <v>250</v>
      </c>
      <c r="D11" s="574" t="s">
        <v>251</v>
      </c>
      <c r="E11" s="573" t="s">
        <v>233</v>
      </c>
      <c r="F11" s="573" t="s">
        <v>234</v>
      </c>
      <c r="G11" s="575" t="s">
        <v>409</v>
      </c>
      <c r="H11" s="576"/>
      <c r="I11" s="576"/>
      <c r="J11" s="577"/>
      <c r="K11" s="575" t="s">
        <v>410</v>
      </c>
      <c r="L11" s="576"/>
      <c r="M11" s="576"/>
      <c r="N11" s="578"/>
      <c r="O11" s="579" t="s">
        <v>413</v>
      </c>
      <c r="P11" s="576"/>
      <c r="Q11" s="576"/>
      <c r="R11" s="577"/>
    </row>
    <row r="12" spans="1:49" s="49" customFormat="1" ht="18.600000000000001" customHeight="1" x14ac:dyDescent="0.2">
      <c r="A12" s="572"/>
      <c r="B12" s="572"/>
      <c r="C12" s="572"/>
      <c r="D12" s="574"/>
      <c r="E12" s="573"/>
      <c r="F12" s="573"/>
      <c r="G12" s="568" t="s">
        <v>230</v>
      </c>
      <c r="H12" s="569" t="s">
        <v>59</v>
      </c>
      <c r="I12" s="570" t="s">
        <v>60</v>
      </c>
      <c r="J12" s="571"/>
      <c r="K12" s="568" t="s">
        <v>230</v>
      </c>
      <c r="L12" s="569" t="s">
        <v>59</v>
      </c>
      <c r="M12" s="570" t="s">
        <v>60</v>
      </c>
      <c r="N12" s="581"/>
      <c r="O12" s="580" t="s">
        <v>230</v>
      </c>
      <c r="P12" s="569" t="s">
        <v>59</v>
      </c>
      <c r="Q12" s="570" t="s">
        <v>60</v>
      </c>
      <c r="R12" s="571"/>
    </row>
    <row r="13" spans="1:49" s="49" customFormat="1" ht="65.099999999999994" customHeight="1" thickBot="1" x14ac:dyDescent="0.25">
      <c r="A13" s="572"/>
      <c r="B13" s="572"/>
      <c r="C13" s="572"/>
      <c r="D13" s="574"/>
      <c r="E13" s="573"/>
      <c r="F13" s="573"/>
      <c r="G13" s="568"/>
      <c r="H13" s="569"/>
      <c r="I13" s="430" t="s">
        <v>231</v>
      </c>
      <c r="J13" s="431" t="s">
        <v>412</v>
      </c>
      <c r="K13" s="568"/>
      <c r="L13" s="569"/>
      <c r="M13" s="430" t="s">
        <v>231</v>
      </c>
      <c r="N13" s="432" t="s">
        <v>412</v>
      </c>
      <c r="O13" s="580"/>
      <c r="P13" s="569"/>
      <c r="Q13" s="430" t="s">
        <v>231</v>
      </c>
      <c r="R13" s="431" t="s">
        <v>412</v>
      </c>
    </row>
    <row r="14" spans="1:49" s="99" customFormat="1" ht="14.25" x14ac:dyDescent="0.2">
      <c r="A14" s="433" t="s">
        <v>198</v>
      </c>
      <c r="B14" s="434"/>
      <c r="C14" s="434"/>
      <c r="D14" s="360" t="s">
        <v>101</v>
      </c>
      <c r="E14" s="435"/>
      <c r="F14" s="435"/>
      <c r="G14" s="224">
        <v>11052967</v>
      </c>
      <c r="H14" s="224">
        <v>9352941</v>
      </c>
      <c r="I14" s="224">
        <v>1700026</v>
      </c>
      <c r="J14" s="225">
        <v>1680026</v>
      </c>
      <c r="K14" s="129">
        <f>SUM(K15)</f>
        <v>0</v>
      </c>
      <c r="L14" s="129">
        <f t="shared" ref="L14:N14" si="0">SUM(L15)</f>
        <v>0</v>
      </c>
      <c r="M14" s="129">
        <f t="shared" si="0"/>
        <v>0</v>
      </c>
      <c r="N14" s="129">
        <f t="shared" si="0"/>
        <v>0</v>
      </c>
      <c r="O14" s="224">
        <f>SUM(O15)</f>
        <v>11052967</v>
      </c>
      <c r="P14" s="224">
        <f>SUM(P15)</f>
        <v>9352941</v>
      </c>
      <c r="Q14" s="224">
        <f>SUM(Q15)</f>
        <v>1700026</v>
      </c>
      <c r="R14" s="225">
        <f>SUM(R15)</f>
        <v>1680026</v>
      </c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</row>
    <row r="15" spans="1:49" s="99" customFormat="1" ht="14.25" x14ac:dyDescent="0.2">
      <c r="A15" s="29" t="s">
        <v>199</v>
      </c>
      <c r="B15" s="30"/>
      <c r="C15" s="30"/>
      <c r="D15" s="31" t="s">
        <v>101</v>
      </c>
      <c r="E15" s="130"/>
      <c r="F15" s="130"/>
      <c r="G15" s="226">
        <v>11052967</v>
      </c>
      <c r="H15" s="226">
        <v>9352941</v>
      </c>
      <c r="I15" s="226">
        <v>1700026</v>
      </c>
      <c r="J15" s="353">
        <v>1680026</v>
      </c>
      <c r="K15" s="130">
        <f>SUM(K17:K31)</f>
        <v>0</v>
      </c>
      <c r="L15" s="130">
        <f t="shared" ref="L15:N15" si="1">SUM(L17:L31)</f>
        <v>0</v>
      </c>
      <c r="M15" s="130">
        <f t="shared" si="1"/>
        <v>0</v>
      </c>
      <c r="N15" s="130">
        <f t="shared" si="1"/>
        <v>0</v>
      </c>
      <c r="O15" s="226">
        <f>SUM(O16:O31)</f>
        <v>11052967</v>
      </c>
      <c r="P15" s="226">
        <f>SUM(P16:P31)</f>
        <v>9352941</v>
      </c>
      <c r="Q15" s="226">
        <f t="shared" ref="Q15:R15" si="2">SUM(Q16:Q31)</f>
        <v>1700026</v>
      </c>
      <c r="R15" s="353">
        <f t="shared" si="2"/>
        <v>1680026</v>
      </c>
      <c r="S15" s="86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</row>
    <row r="16" spans="1:49" s="90" customFormat="1" ht="45" hidden="1" x14ac:dyDescent="0.25">
      <c r="A16" s="119" t="s">
        <v>200</v>
      </c>
      <c r="B16" s="120" t="s">
        <v>150</v>
      </c>
      <c r="C16" s="120" t="s">
        <v>67</v>
      </c>
      <c r="D16" s="126" t="s">
        <v>151</v>
      </c>
      <c r="E16" s="209" t="s">
        <v>258</v>
      </c>
      <c r="F16" s="210" t="s">
        <v>259</v>
      </c>
      <c r="G16" s="255">
        <v>0</v>
      </c>
      <c r="H16" s="232">
        <v>0</v>
      </c>
      <c r="I16" s="232"/>
      <c r="J16" s="229"/>
      <c r="K16" s="210"/>
      <c r="L16" s="210"/>
      <c r="M16" s="210"/>
      <c r="N16" s="210"/>
      <c r="O16" s="255">
        <f>SUM(P16+Q16)</f>
        <v>0</v>
      </c>
      <c r="P16" s="232">
        <v>0</v>
      </c>
      <c r="Q16" s="232"/>
      <c r="R16" s="229"/>
      <c r="S16" s="116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</row>
    <row r="17" spans="1:49" s="89" customFormat="1" ht="30" x14ac:dyDescent="0.25">
      <c r="A17" s="119" t="s">
        <v>379</v>
      </c>
      <c r="B17" s="120" t="s">
        <v>377</v>
      </c>
      <c r="C17" s="120" t="s">
        <v>77</v>
      </c>
      <c r="D17" s="117" t="s">
        <v>161</v>
      </c>
      <c r="E17" s="35" t="s">
        <v>269</v>
      </c>
      <c r="F17" s="210" t="s">
        <v>270</v>
      </c>
      <c r="G17" s="255">
        <v>28438</v>
      </c>
      <c r="H17" s="232">
        <v>28438</v>
      </c>
      <c r="I17" s="232">
        <v>0</v>
      </c>
      <c r="J17" s="256">
        <v>0</v>
      </c>
      <c r="K17" s="210"/>
      <c r="L17" s="210"/>
      <c r="M17" s="210"/>
      <c r="N17" s="210"/>
      <c r="O17" s="255">
        <f>SUM(G17+K17)</f>
        <v>28438</v>
      </c>
      <c r="P17" s="255">
        <f t="shared" ref="P17:R17" si="3">SUM(H17+L17)</f>
        <v>28438</v>
      </c>
      <c r="Q17" s="255">
        <f t="shared" si="3"/>
        <v>0</v>
      </c>
      <c r="R17" s="255">
        <f t="shared" si="3"/>
        <v>0</v>
      </c>
      <c r="S17" s="116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</row>
    <row r="18" spans="1:49" ht="45" x14ac:dyDescent="0.25">
      <c r="A18" s="119" t="s">
        <v>201</v>
      </c>
      <c r="B18" s="120" t="s">
        <v>99</v>
      </c>
      <c r="C18" s="120" t="s">
        <v>81</v>
      </c>
      <c r="D18" s="117" t="s">
        <v>180</v>
      </c>
      <c r="E18" s="35" t="s">
        <v>274</v>
      </c>
      <c r="F18" s="35" t="s">
        <v>275</v>
      </c>
      <c r="G18" s="255">
        <v>235000</v>
      </c>
      <c r="H18" s="232">
        <v>235000</v>
      </c>
      <c r="I18" s="232">
        <v>0</v>
      </c>
      <c r="J18" s="256">
        <v>0</v>
      </c>
      <c r="K18" s="35"/>
      <c r="L18" s="35"/>
      <c r="M18" s="35"/>
      <c r="N18" s="35"/>
      <c r="O18" s="255">
        <f t="shared" ref="O18:O31" si="4">SUM(G18+K18)</f>
        <v>235000</v>
      </c>
      <c r="P18" s="255">
        <f>SUM(H18+L18)</f>
        <v>235000</v>
      </c>
      <c r="Q18" s="255">
        <f t="shared" ref="Q18:Q31" si="5">SUM(I18+M18)</f>
        <v>0</v>
      </c>
      <c r="R18" s="255">
        <f t="shared" ref="R18:R31" si="6">SUM(J18+N18)</f>
        <v>0</v>
      </c>
      <c r="S18" s="116"/>
    </row>
    <row r="19" spans="1:49" ht="45" x14ac:dyDescent="0.25">
      <c r="A19" s="136" t="s">
        <v>219</v>
      </c>
      <c r="B19" s="137" t="s">
        <v>220</v>
      </c>
      <c r="C19" s="137" t="s">
        <v>183</v>
      </c>
      <c r="D19" s="133" t="s">
        <v>221</v>
      </c>
      <c r="E19" s="35" t="s">
        <v>237</v>
      </c>
      <c r="F19" s="35" t="s">
        <v>244</v>
      </c>
      <c r="G19" s="255">
        <v>38000</v>
      </c>
      <c r="H19" s="232">
        <v>38000</v>
      </c>
      <c r="I19" s="232">
        <v>0</v>
      </c>
      <c r="J19" s="256">
        <v>0</v>
      </c>
      <c r="K19" s="35"/>
      <c r="L19" s="35"/>
      <c r="M19" s="35"/>
      <c r="N19" s="35"/>
      <c r="O19" s="255">
        <f t="shared" si="4"/>
        <v>38000</v>
      </c>
      <c r="P19" s="255">
        <f t="shared" ref="P19:P31" si="7">SUM(H19+L19)</f>
        <v>38000</v>
      </c>
      <c r="Q19" s="255">
        <f t="shared" si="5"/>
        <v>0</v>
      </c>
      <c r="R19" s="255">
        <f t="shared" si="6"/>
        <v>0</v>
      </c>
      <c r="S19" s="116"/>
    </row>
    <row r="20" spans="1:49" ht="45" x14ac:dyDescent="0.25">
      <c r="A20" s="119" t="s">
        <v>215</v>
      </c>
      <c r="B20" s="120" t="s">
        <v>181</v>
      </c>
      <c r="C20" s="120" t="s">
        <v>183</v>
      </c>
      <c r="D20" s="118" t="s">
        <v>182</v>
      </c>
      <c r="E20" s="35" t="s">
        <v>237</v>
      </c>
      <c r="F20" s="35" t="s">
        <v>244</v>
      </c>
      <c r="G20" s="255">
        <v>411145</v>
      </c>
      <c r="H20" s="232">
        <v>11145</v>
      </c>
      <c r="I20" s="232">
        <v>400000</v>
      </c>
      <c r="J20" s="256">
        <v>400000</v>
      </c>
      <c r="K20" s="35"/>
      <c r="L20" s="35"/>
      <c r="M20" s="35"/>
      <c r="N20" s="35"/>
      <c r="O20" s="255">
        <f t="shared" si="4"/>
        <v>411145</v>
      </c>
      <c r="P20" s="255">
        <f t="shared" si="7"/>
        <v>11145</v>
      </c>
      <c r="Q20" s="255">
        <f t="shared" si="5"/>
        <v>400000</v>
      </c>
      <c r="R20" s="255">
        <f t="shared" si="6"/>
        <v>400000</v>
      </c>
      <c r="S20" s="116"/>
    </row>
    <row r="21" spans="1:49" s="212" customFormat="1" ht="45" x14ac:dyDescent="0.25">
      <c r="A21" s="119" t="s">
        <v>202</v>
      </c>
      <c r="B21" s="120" t="s">
        <v>103</v>
      </c>
      <c r="C21" s="120" t="s">
        <v>78</v>
      </c>
      <c r="D21" s="35" t="s">
        <v>102</v>
      </c>
      <c r="E21" s="209" t="s">
        <v>258</v>
      </c>
      <c r="F21" s="210" t="s">
        <v>259</v>
      </c>
      <c r="G21" s="255">
        <v>280000</v>
      </c>
      <c r="H21" s="232">
        <v>100000</v>
      </c>
      <c r="I21" s="230">
        <v>180000</v>
      </c>
      <c r="J21" s="231">
        <v>180000</v>
      </c>
      <c r="K21" s="210"/>
      <c r="L21" s="210"/>
      <c r="M21" s="210"/>
      <c r="N21" s="210"/>
      <c r="O21" s="255">
        <f t="shared" si="4"/>
        <v>280000</v>
      </c>
      <c r="P21" s="255">
        <f t="shared" si="7"/>
        <v>100000</v>
      </c>
      <c r="Q21" s="255">
        <f t="shared" si="5"/>
        <v>180000</v>
      </c>
      <c r="R21" s="255">
        <f t="shared" si="6"/>
        <v>180000</v>
      </c>
      <c r="S21" s="211"/>
    </row>
    <row r="22" spans="1:49" s="212" customFormat="1" ht="30" x14ac:dyDescent="0.25">
      <c r="A22" s="119" t="s">
        <v>202</v>
      </c>
      <c r="B22" s="120" t="s">
        <v>103</v>
      </c>
      <c r="C22" s="120" t="s">
        <v>78</v>
      </c>
      <c r="D22" s="35" t="s">
        <v>102</v>
      </c>
      <c r="E22" s="209" t="s">
        <v>273</v>
      </c>
      <c r="F22" s="210" t="s">
        <v>416</v>
      </c>
      <c r="G22" s="255">
        <v>5423500</v>
      </c>
      <c r="H22" s="232">
        <v>5423500</v>
      </c>
      <c r="I22" s="230">
        <v>0</v>
      </c>
      <c r="J22" s="231">
        <v>0</v>
      </c>
      <c r="K22" s="210"/>
      <c r="L22" s="210"/>
      <c r="M22" s="210"/>
      <c r="N22" s="210"/>
      <c r="O22" s="255">
        <f t="shared" si="4"/>
        <v>5423500</v>
      </c>
      <c r="P22" s="255">
        <f t="shared" si="7"/>
        <v>5423500</v>
      </c>
      <c r="Q22" s="255">
        <f t="shared" si="5"/>
        <v>0</v>
      </c>
      <c r="R22" s="255">
        <f t="shared" si="6"/>
        <v>0</v>
      </c>
      <c r="S22" s="211"/>
    </row>
    <row r="23" spans="1:49" s="212" customFormat="1" ht="30" x14ac:dyDescent="0.25">
      <c r="A23" s="187" t="s">
        <v>400</v>
      </c>
      <c r="B23" s="149" t="s">
        <v>401</v>
      </c>
      <c r="C23" s="149" t="s">
        <v>380</v>
      </c>
      <c r="D23" s="177" t="s">
        <v>402</v>
      </c>
      <c r="E23" s="209" t="s">
        <v>273</v>
      </c>
      <c r="F23" s="210" t="s">
        <v>417</v>
      </c>
      <c r="G23" s="255">
        <v>140000</v>
      </c>
      <c r="H23" s="232">
        <v>140000</v>
      </c>
      <c r="I23" s="230">
        <v>0</v>
      </c>
      <c r="J23" s="231">
        <v>0</v>
      </c>
      <c r="K23" s="210"/>
      <c r="L23" s="210"/>
      <c r="M23" s="210"/>
      <c r="N23" s="210"/>
      <c r="O23" s="255">
        <f t="shared" si="4"/>
        <v>140000</v>
      </c>
      <c r="P23" s="255">
        <f t="shared" si="7"/>
        <v>140000</v>
      </c>
      <c r="Q23" s="255">
        <f t="shared" si="5"/>
        <v>0</v>
      </c>
      <c r="R23" s="255">
        <f t="shared" si="6"/>
        <v>0</v>
      </c>
      <c r="S23" s="211"/>
    </row>
    <row r="24" spans="1:49" s="212" customFormat="1" ht="45" x14ac:dyDescent="0.25">
      <c r="A24" s="148" t="s">
        <v>206</v>
      </c>
      <c r="B24" s="268" t="s">
        <v>194</v>
      </c>
      <c r="C24" s="269" t="s">
        <v>82</v>
      </c>
      <c r="D24" s="270" t="s">
        <v>279</v>
      </c>
      <c r="E24" s="209" t="s">
        <v>258</v>
      </c>
      <c r="F24" s="210" t="s">
        <v>259</v>
      </c>
      <c r="G24" s="255">
        <v>1003026</v>
      </c>
      <c r="H24" s="232">
        <v>0</v>
      </c>
      <c r="I24" s="233">
        <v>1003026</v>
      </c>
      <c r="J24" s="354">
        <v>1003026</v>
      </c>
      <c r="K24" s="210"/>
      <c r="L24" s="210"/>
      <c r="M24" s="210"/>
      <c r="N24" s="210"/>
      <c r="O24" s="255">
        <f t="shared" si="4"/>
        <v>1003026</v>
      </c>
      <c r="P24" s="255">
        <f t="shared" si="7"/>
        <v>0</v>
      </c>
      <c r="Q24" s="255">
        <f t="shared" si="5"/>
        <v>1003026</v>
      </c>
      <c r="R24" s="255">
        <f t="shared" si="6"/>
        <v>1003026</v>
      </c>
      <c r="S24" s="211"/>
    </row>
    <row r="25" spans="1:49" s="212" customFormat="1" ht="45" x14ac:dyDescent="0.25">
      <c r="A25" s="119" t="s">
        <v>203</v>
      </c>
      <c r="B25" s="120" t="s">
        <v>48</v>
      </c>
      <c r="C25" s="120" t="s">
        <v>79</v>
      </c>
      <c r="D25" s="121" t="s">
        <v>188</v>
      </c>
      <c r="E25" s="209" t="s">
        <v>273</v>
      </c>
      <c r="F25" s="210" t="s">
        <v>416</v>
      </c>
      <c r="G25" s="255">
        <v>2317200</v>
      </c>
      <c r="H25" s="232">
        <v>2317200</v>
      </c>
      <c r="I25" s="232">
        <v>0</v>
      </c>
      <c r="J25" s="256">
        <v>0</v>
      </c>
      <c r="K25" s="210"/>
      <c r="L25" s="210"/>
      <c r="M25" s="210"/>
      <c r="N25" s="210"/>
      <c r="O25" s="255">
        <f t="shared" si="4"/>
        <v>2317200</v>
      </c>
      <c r="P25" s="255">
        <f t="shared" si="7"/>
        <v>2317200</v>
      </c>
      <c r="Q25" s="255">
        <f t="shared" si="5"/>
        <v>0</v>
      </c>
      <c r="R25" s="255">
        <f t="shared" si="6"/>
        <v>0</v>
      </c>
      <c r="S25" s="211"/>
    </row>
    <row r="26" spans="1:49" s="213" customFormat="1" ht="45" x14ac:dyDescent="0.25">
      <c r="A26" s="122" t="s">
        <v>205</v>
      </c>
      <c r="B26" s="123" t="s">
        <v>105</v>
      </c>
      <c r="C26" s="123" t="s">
        <v>80</v>
      </c>
      <c r="D26" s="35" t="s">
        <v>104</v>
      </c>
      <c r="E26" s="209" t="s">
        <v>271</v>
      </c>
      <c r="F26" s="209" t="s">
        <v>272</v>
      </c>
      <c r="G26" s="255">
        <v>55000</v>
      </c>
      <c r="H26" s="232">
        <v>55000</v>
      </c>
      <c r="I26" s="232">
        <v>0</v>
      </c>
      <c r="J26" s="256">
        <v>0</v>
      </c>
      <c r="K26" s="209"/>
      <c r="L26" s="209"/>
      <c r="M26" s="209"/>
      <c r="N26" s="209"/>
      <c r="O26" s="255">
        <f t="shared" si="4"/>
        <v>55000</v>
      </c>
      <c r="P26" s="255">
        <f t="shared" si="7"/>
        <v>55000</v>
      </c>
      <c r="Q26" s="255">
        <f t="shared" si="5"/>
        <v>0</v>
      </c>
      <c r="R26" s="255">
        <f t="shared" si="6"/>
        <v>0</v>
      </c>
      <c r="S26" s="211"/>
      <c r="T26" s="212"/>
      <c r="U26" s="212"/>
      <c r="V26" s="212"/>
      <c r="W26" s="212"/>
      <c r="X26" s="212"/>
      <c r="Y26" s="212"/>
      <c r="Z26" s="212"/>
      <c r="AA26" s="212"/>
      <c r="AB26" s="212"/>
      <c r="AC26" s="212"/>
      <c r="AD26" s="212"/>
      <c r="AE26" s="212"/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</row>
    <row r="27" spans="1:49" s="213" customFormat="1" ht="30" x14ac:dyDescent="0.25">
      <c r="A27" s="122" t="s">
        <v>204</v>
      </c>
      <c r="B27" s="149" t="s">
        <v>195</v>
      </c>
      <c r="C27" s="149" t="s">
        <v>196</v>
      </c>
      <c r="D27" s="177" t="s">
        <v>197</v>
      </c>
      <c r="E27" s="209" t="s">
        <v>273</v>
      </c>
      <c r="F27" s="210" t="s">
        <v>416</v>
      </c>
      <c r="G27" s="255">
        <v>820000</v>
      </c>
      <c r="H27" s="232">
        <v>820000</v>
      </c>
      <c r="I27" s="232">
        <v>0</v>
      </c>
      <c r="J27" s="256">
        <v>0</v>
      </c>
      <c r="K27" s="210"/>
      <c r="L27" s="210"/>
      <c r="M27" s="210"/>
      <c r="N27" s="210"/>
      <c r="O27" s="255">
        <f t="shared" si="4"/>
        <v>820000</v>
      </c>
      <c r="P27" s="255">
        <f t="shared" si="7"/>
        <v>820000</v>
      </c>
      <c r="Q27" s="255">
        <f t="shared" si="5"/>
        <v>0</v>
      </c>
      <c r="R27" s="255">
        <f t="shared" si="6"/>
        <v>0</v>
      </c>
      <c r="S27" s="211"/>
      <c r="T27" s="212"/>
      <c r="U27" s="212"/>
      <c r="V27" s="212"/>
      <c r="W27" s="212"/>
      <c r="X27" s="212"/>
      <c r="Y27" s="212"/>
      <c r="Z27" s="212"/>
      <c r="AA27" s="212"/>
      <c r="AB27" s="212"/>
      <c r="AC27" s="212"/>
      <c r="AD27" s="212"/>
      <c r="AE27" s="212"/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</row>
    <row r="28" spans="1:49" s="213" customFormat="1" ht="45" x14ac:dyDescent="0.25">
      <c r="A28" s="122" t="s">
        <v>425</v>
      </c>
      <c r="B28" s="178" t="s">
        <v>426</v>
      </c>
      <c r="C28" s="178" t="s">
        <v>82</v>
      </c>
      <c r="D28" s="385" t="s">
        <v>427</v>
      </c>
      <c r="E28" s="209" t="s">
        <v>258</v>
      </c>
      <c r="F28" s="210" t="s">
        <v>259</v>
      </c>
      <c r="G28" s="255">
        <v>97000</v>
      </c>
      <c r="H28" s="232">
        <v>0</v>
      </c>
      <c r="I28" s="232">
        <v>97000</v>
      </c>
      <c r="J28" s="256">
        <v>97000</v>
      </c>
      <c r="K28" s="210"/>
      <c r="L28" s="210"/>
      <c r="M28" s="210"/>
      <c r="N28" s="210"/>
      <c r="O28" s="255">
        <f t="shared" si="4"/>
        <v>97000</v>
      </c>
      <c r="P28" s="255">
        <f t="shared" si="7"/>
        <v>0</v>
      </c>
      <c r="Q28" s="255">
        <f t="shared" si="5"/>
        <v>97000</v>
      </c>
      <c r="R28" s="255">
        <f t="shared" si="6"/>
        <v>97000</v>
      </c>
      <c r="S28" s="211"/>
      <c r="T28" s="212"/>
      <c r="U28" s="212"/>
      <c r="V28" s="212"/>
      <c r="W28" s="212"/>
      <c r="X28" s="212"/>
      <c r="Y28" s="212"/>
      <c r="Z28" s="212"/>
      <c r="AA28" s="212"/>
      <c r="AB28" s="212"/>
      <c r="AC28" s="212"/>
      <c r="AD28" s="212"/>
      <c r="AE28" s="212"/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</row>
    <row r="29" spans="1:49" s="212" customFormat="1" ht="45" x14ac:dyDescent="0.25">
      <c r="A29" s="122" t="s">
        <v>208</v>
      </c>
      <c r="B29" s="123" t="s">
        <v>209</v>
      </c>
      <c r="C29" s="123" t="s">
        <v>69</v>
      </c>
      <c r="D29" s="35" t="s">
        <v>210</v>
      </c>
      <c r="E29" s="35" t="s">
        <v>274</v>
      </c>
      <c r="F29" s="35" t="s">
        <v>275</v>
      </c>
      <c r="G29" s="255">
        <v>39658</v>
      </c>
      <c r="H29" s="232">
        <v>39658</v>
      </c>
      <c r="I29" s="232">
        <v>0</v>
      </c>
      <c r="J29" s="256">
        <v>0</v>
      </c>
      <c r="K29" s="35"/>
      <c r="L29" s="35"/>
      <c r="M29" s="35"/>
      <c r="N29" s="35"/>
      <c r="O29" s="255">
        <f t="shared" si="4"/>
        <v>39658</v>
      </c>
      <c r="P29" s="255">
        <f t="shared" si="7"/>
        <v>39658</v>
      </c>
      <c r="Q29" s="255">
        <f t="shared" si="5"/>
        <v>0</v>
      </c>
      <c r="R29" s="255">
        <f t="shared" si="6"/>
        <v>0</v>
      </c>
      <c r="S29" s="211"/>
    </row>
    <row r="30" spans="1:49" s="89" customFormat="1" ht="90" x14ac:dyDescent="0.25">
      <c r="A30" s="136" t="s">
        <v>207</v>
      </c>
      <c r="B30" s="137" t="s">
        <v>190</v>
      </c>
      <c r="C30" s="137" t="s">
        <v>69</v>
      </c>
      <c r="D30" s="121" t="s">
        <v>189</v>
      </c>
      <c r="E30" s="35" t="s">
        <v>274</v>
      </c>
      <c r="F30" s="35" t="s">
        <v>275</v>
      </c>
      <c r="G30" s="255">
        <v>20000</v>
      </c>
      <c r="H30" s="232">
        <v>0</v>
      </c>
      <c r="I30" s="243">
        <v>20000</v>
      </c>
      <c r="J30" s="244">
        <v>0</v>
      </c>
      <c r="K30" s="35"/>
      <c r="L30" s="35"/>
      <c r="M30" s="35"/>
      <c r="N30" s="35"/>
      <c r="O30" s="255">
        <f t="shared" si="4"/>
        <v>20000</v>
      </c>
      <c r="P30" s="255">
        <f t="shared" si="7"/>
        <v>0</v>
      </c>
      <c r="Q30" s="255">
        <f t="shared" si="5"/>
        <v>20000</v>
      </c>
      <c r="R30" s="255">
        <f t="shared" si="6"/>
        <v>0</v>
      </c>
      <c r="S30" s="116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</row>
    <row r="31" spans="1:49" ht="45.75" thickBot="1" x14ac:dyDescent="0.3">
      <c r="A31" s="355" t="s">
        <v>278</v>
      </c>
      <c r="B31" s="356" t="s">
        <v>36</v>
      </c>
      <c r="C31" s="356" t="s">
        <v>139</v>
      </c>
      <c r="D31" s="134" t="s">
        <v>37</v>
      </c>
      <c r="E31" s="186" t="s">
        <v>267</v>
      </c>
      <c r="F31" s="185" t="s">
        <v>268</v>
      </c>
      <c r="G31" s="234">
        <v>145000</v>
      </c>
      <c r="H31" s="235">
        <v>145000</v>
      </c>
      <c r="I31" s="236">
        <v>0</v>
      </c>
      <c r="J31" s="237">
        <v>0</v>
      </c>
      <c r="K31" s="185"/>
      <c r="L31" s="185"/>
      <c r="M31" s="185"/>
      <c r="N31" s="185"/>
      <c r="O31" s="255">
        <f t="shared" si="4"/>
        <v>145000</v>
      </c>
      <c r="P31" s="255">
        <f t="shared" si="7"/>
        <v>145000</v>
      </c>
      <c r="Q31" s="255">
        <f t="shared" si="5"/>
        <v>0</v>
      </c>
      <c r="R31" s="255">
        <f t="shared" si="6"/>
        <v>0</v>
      </c>
      <c r="S31" s="116"/>
    </row>
    <row r="32" spans="1:49" s="99" customFormat="1" ht="14.25" x14ac:dyDescent="0.2">
      <c r="A32" s="96" t="s">
        <v>140</v>
      </c>
      <c r="B32" s="97"/>
      <c r="C32" s="97"/>
      <c r="D32" s="98" t="s">
        <v>107</v>
      </c>
      <c r="E32" s="131"/>
      <c r="F32" s="131"/>
      <c r="G32" s="238">
        <v>3125680</v>
      </c>
      <c r="H32" s="238">
        <v>1235180</v>
      </c>
      <c r="I32" s="238">
        <v>2390500</v>
      </c>
      <c r="J32" s="239">
        <v>2390500</v>
      </c>
      <c r="K32" s="131">
        <f>SUM(K33)</f>
        <v>0</v>
      </c>
      <c r="L32" s="131">
        <f t="shared" ref="L32:N32" si="8">SUM(L33)</f>
        <v>0</v>
      </c>
      <c r="M32" s="131">
        <f t="shared" si="8"/>
        <v>0</v>
      </c>
      <c r="N32" s="131">
        <f t="shared" si="8"/>
        <v>0</v>
      </c>
      <c r="O32" s="238">
        <f>SUM(O33)</f>
        <v>3125680</v>
      </c>
      <c r="P32" s="238">
        <f>SUM(P33)</f>
        <v>1235180</v>
      </c>
      <c r="Q32" s="238">
        <f>SUM(Q33)</f>
        <v>2390500</v>
      </c>
      <c r="R32" s="239">
        <f>SUM(R33)</f>
        <v>2390500</v>
      </c>
      <c r="S32" s="86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</row>
    <row r="33" spans="1:49" s="99" customFormat="1" ht="14.25" x14ac:dyDescent="0.2">
      <c r="A33" s="32" t="s">
        <v>157</v>
      </c>
      <c r="B33" s="33"/>
      <c r="C33" s="33"/>
      <c r="D33" s="34" t="s">
        <v>107</v>
      </c>
      <c r="E33" s="132"/>
      <c r="F33" s="132"/>
      <c r="G33" s="240">
        <v>3125680</v>
      </c>
      <c r="H33" s="240">
        <v>1235180</v>
      </c>
      <c r="I33" s="240">
        <v>2390500</v>
      </c>
      <c r="J33" s="241">
        <v>2390500</v>
      </c>
      <c r="K33" s="132">
        <f>SUM(K34:K41)</f>
        <v>0</v>
      </c>
      <c r="L33" s="132">
        <f t="shared" ref="L33:N33" si="9">SUM(L34:L41)</f>
        <v>0</v>
      </c>
      <c r="M33" s="132">
        <f t="shared" si="9"/>
        <v>0</v>
      </c>
      <c r="N33" s="132">
        <f t="shared" si="9"/>
        <v>0</v>
      </c>
      <c r="O33" s="240">
        <f>SUM(O34:O41)</f>
        <v>3125680</v>
      </c>
      <c r="P33" s="240">
        <f>SUM(P34:P41)</f>
        <v>1235180</v>
      </c>
      <c r="Q33" s="240">
        <f>SUM(Q34:Q41)</f>
        <v>2390500</v>
      </c>
      <c r="R33" s="241">
        <f>SUM(R34:R41)</f>
        <v>2390500</v>
      </c>
      <c r="S33" s="86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</row>
    <row r="34" spans="1:49" s="99" customFormat="1" ht="45" x14ac:dyDescent="0.25">
      <c r="A34" s="107" t="s">
        <v>152</v>
      </c>
      <c r="B34" s="108" t="s">
        <v>90</v>
      </c>
      <c r="C34" s="108" t="s">
        <v>83</v>
      </c>
      <c r="D34" s="106" t="s">
        <v>153</v>
      </c>
      <c r="E34" s="71" t="s">
        <v>258</v>
      </c>
      <c r="F34" s="183" t="s">
        <v>259</v>
      </c>
      <c r="G34" s="255">
        <v>26500</v>
      </c>
      <c r="H34" s="242">
        <v>0</v>
      </c>
      <c r="I34" s="255">
        <v>26500</v>
      </c>
      <c r="J34" s="260">
        <v>26500</v>
      </c>
      <c r="K34" s="210"/>
      <c r="L34" s="210"/>
      <c r="M34" s="210"/>
      <c r="N34" s="210"/>
      <c r="O34" s="255">
        <f t="shared" ref="O34:O39" si="10">SUM(G34+K34)</f>
        <v>26500</v>
      </c>
      <c r="P34" s="255">
        <f t="shared" ref="P34:P41" si="11">SUM(H34+L34)</f>
        <v>0</v>
      </c>
      <c r="Q34" s="255">
        <f t="shared" ref="Q34:Q41" si="12">SUM(I34+M34)</f>
        <v>26500</v>
      </c>
      <c r="R34" s="255">
        <f t="shared" ref="R34:R41" si="13">SUM(J34+N34)</f>
        <v>26500</v>
      </c>
      <c r="S34" s="86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</row>
    <row r="35" spans="1:49" s="73" customFormat="1" ht="45" x14ac:dyDescent="0.25">
      <c r="A35" s="178" t="s">
        <v>276</v>
      </c>
      <c r="B35" s="274" t="s">
        <v>280</v>
      </c>
      <c r="C35" s="274" t="s">
        <v>82</v>
      </c>
      <c r="D35" s="275" t="s">
        <v>281</v>
      </c>
      <c r="E35" s="71" t="s">
        <v>258</v>
      </c>
      <c r="F35" s="183" t="s">
        <v>262</v>
      </c>
      <c r="G35" s="255">
        <v>1864000</v>
      </c>
      <c r="H35" s="242">
        <v>0</v>
      </c>
      <c r="I35" s="255">
        <v>1864000</v>
      </c>
      <c r="J35" s="260">
        <v>1864000</v>
      </c>
      <c r="K35" s="210"/>
      <c r="L35" s="210"/>
      <c r="M35" s="210"/>
      <c r="N35" s="210"/>
      <c r="O35" s="255">
        <f t="shared" si="10"/>
        <v>1864000</v>
      </c>
      <c r="P35" s="255">
        <f t="shared" si="11"/>
        <v>0</v>
      </c>
      <c r="Q35" s="255">
        <f t="shared" si="12"/>
        <v>1864000</v>
      </c>
      <c r="R35" s="255">
        <f t="shared" si="13"/>
        <v>1864000</v>
      </c>
      <c r="S35" s="86"/>
    </row>
    <row r="36" spans="1:49" s="73" customFormat="1" ht="45" x14ac:dyDescent="0.25">
      <c r="A36" s="178" t="s">
        <v>214</v>
      </c>
      <c r="B36" s="276" t="s">
        <v>212</v>
      </c>
      <c r="C36" s="276" t="s">
        <v>69</v>
      </c>
      <c r="D36" s="273" t="s">
        <v>213</v>
      </c>
      <c r="E36" s="280" t="s">
        <v>258</v>
      </c>
      <c r="F36" s="210" t="s">
        <v>419</v>
      </c>
      <c r="G36" s="255">
        <v>0</v>
      </c>
      <c r="H36" s="242">
        <v>0</v>
      </c>
      <c r="I36" s="255">
        <v>0</v>
      </c>
      <c r="J36" s="260">
        <v>0</v>
      </c>
      <c r="K36" s="210"/>
      <c r="L36" s="210"/>
      <c r="M36" s="210"/>
      <c r="N36" s="210"/>
      <c r="O36" s="255">
        <f t="shared" si="10"/>
        <v>0</v>
      </c>
      <c r="P36" s="255">
        <f t="shared" si="11"/>
        <v>0</v>
      </c>
      <c r="Q36" s="255">
        <f t="shared" si="12"/>
        <v>0</v>
      </c>
      <c r="R36" s="255">
        <f t="shared" si="13"/>
        <v>0</v>
      </c>
      <c r="S36" s="86"/>
    </row>
    <row r="37" spans="1:49" ht="30" x14ac:dyDescent="0.25">
      <c r="A37" s="175" t="s">
        <v>354</v>
      </c>
      <c r="B37" s="300" t="s">
        <v>355</v>
      </c>
      <c r="C37" s="300" t="s">
        <v>84</v>
      </c>
      <c r="D37" s="301" t="s">
        <v>356</v>
      </c>
      <c r="E37" s="280" t="s">
        <v>287</v>
      </c>
      <c r="F37" s="184" t="s">
        <v>418</v>
      </c>
      <c r="G37" s="255">
        <v>150000</v>
      </c>
      <c r="H37" s="232">
        <v>150000</v>
      </c>
      <c r="I37" s="243">
        <v>0</v>
      </c>
      <c r="J37" s="244">
        <v>0</v>
      </c>
      <c r="K37" s="184"/>
      <c r="L37" s="184"/>
      <c r="M37" s="184"/>
      <c r="N37" s="184"/>
      <c r="O37" s="255">
        <f t="shared" si="10"/>
        <v>150000</v>
      </c>
      <c r="P37" s="255">
        <f t="shared" si="11"/>
        <v>150000</v>
      </c>
      <c r="Q37" s="255">
        <f t="shared" si="12"/>
        <v>0</v>
      </c>
      <c r="R37" s="255">
        <f t="shared" si="13"/>
        <v>0</v>
      </c>
      <c r="S37" s="116"/>
    </row>
    <row r="38" spans="1:49" ht="45" x14ac:dyDescent="0.25">
      <c r="A38" s="175" t="s">
        <v>354</v>
      </c>
      <c r="B38" s="300" t="s">
        <v>355</v>
      </c>
      <c r="C38" s="300" t="s">
        <v>84</v>
      </c>
      <c r="D38" s="301" t="s">
        <v>356</v>
      </c>
      <c r="E38" s="280" t="s">
        <v>258</v>
      </c>
      <c r="F38" s="210" t="s">
        <v>419</v>
      </c>
      <c r="G38" s="255"/>
      <c r="H38" s="232"/>
      <c r="I38" s="243">
        <v>500000</v>
      </c>
      <c r="J38" s="244">
        <v>500000</v>
      </c>
      <c r="K38" s="184"/>
      <c r="L38" s="184"/>
      <c r="M38" s="184"/>
      <c r="N38" s="184"/>
      <c r="O38" s="255"/>
      <c r="P38" s="255"/>
      <c r="Q38" s="255">
        <f t="shared" si="12"/>
        <v>500000</v>
      </c>
      <c r="R38" s="255">
        <f t="shared" si="13"/>
        <v>500000</v>
      </c>
      <c r="S38" s="116"/>
    </row>
    <row r="39" spans="1:49" ht="30" x14ac:dyDescent="0.25">
      <c r="A39" s="175" t="s">
        <v>376</v>
      </c>
      <c r="B39" s="300" t="s">
        <v>377</v>
      </c>
      <c r="C39" s="300" t="s">
        <v>77</v>
      </c>
      <c r="D39" s="302" t="s">
        <v>161</v>
      </c>
      <c r="E39" s="289" t="s">
        <v>242</v>
      </c>
      <c r="F39" s="184" t="s">
        <v>241</v>
      </c>
      <c r="G39" s="255">
        <v>46500</v>
      </c>
      <c r="H39" s="232">
        <v>46500</v>
      </c>
      <c r="I39" s="243">
        <v>0</v>
      </c>
      <c r="J39" s="244">
        <v>0</v>
      </c>
      <c r="K39" s="184"/>
      <c r="L39" s="184"/>
      <c r="M39" s="184"/>
      <c r="N39" s="184"/>
      <c r="O39" s="255">
        <f t="shared" si="10"/>
        <v>46500</v>
      </c>
      <c r="P39" s="255">
        <f t="shared" si="11"/>
        <v>46500</v>
      </c>
      <c r="Q39" s="255">
        <f t="shared" si="12"/>
        <v>0</v>
      </c>
      <c r="R39" s="255">
        <f t="shared" si="13"/>
        <v>0</v>
      </c>
      <c r="S39" s="116"/>
    </row>
    <row r="40" spans="1:49" s="296" customFormat="1" ht="45" x14ac:dyDescent="0.25">
      <c r="A40" s="285" t="s">
        <v>193</v>
      </c>
      <c r="B40" s="286" t="s">
        <v>172</v>
      </c>
      <c r="C40" s="287" t="s">
        <v>89</v>
      </c>
      <c r="D40" s="288" t="s">
        <v>173</v>
      </c>
      <c r="E40" s="289" t="s">
        <v>292</v>
      </c>
      <c r="F40" s="209" t="s">
        <v>272</v>
      </c>
      <c r="G40" s="291">
        <v>14480</v>
      </c>
      <c r="H40" s="292">
        <v>14480</v>
      </c>
      <c r="I40" s="293">
        <v>0</v>
      </c>
      <c r="J40" s="294">
        <v>0</v>
      </c>
      <c r="K40" s="290"/>
      <c r="L40" s="290"/>
      <c r="M40" s="290"/>
      <c r="N40" s="290"/>
      <c r="O40" s="255">
        <f>SUM(G40+K40)</f>
        <v>14480</v>
      </c>
      <c r="P40" s="255">
        <f t="shared" si="11"/>
        <v>14480</v>
      </c>
      <c r="Q40" s="255">
        <f t="shared" si="12"/>
        <v>0</v>
      </c>
      <c r="R40" s="255">
        <f t="shared" si="13"/>
        <v>0</v>
      </c>
      <c r="S40" s="295"/>
    </row>
    <row r="41" spans="1:49" ht="30.75" thickBot="1" x14ac:dyDescent="0.3">
      <c r="A41" s="202" t="s">
        <v>354</v>
      </c>
      <c r="B41" s="344" t="s">
        <v>355</v>
      </c>
      <c r="C41" s="344" t="s">
        <v>84</v>
      </c>
      <c r="D41" s="357" t="s">
        <v>356</v>
      </c>
      <c r="E41" s="358" t="s">
        <v>437</v>
      </c>
      <c r="F41" s="359" t="s">
        <v>438</v>
      </c>
      <c r="G41" s="247">
        <v>1024200</v>
      </c>
      <c r="H41" s="248">
        <v>1024200</v>
      </c>
      <c r="I41" s="249">
        <v>0</v>
      </c>
      <c r="J41" s="246">
        <v>0</v>
      </c>
      <c r="K41" s="359"/>
      <c r="L41" s="359"/>
      <c r="M41" s="359"/>
      <c r="N41" s="359"/>
      <c r="O41" s="255">
        <f>SUM(G41+K41)</f>
        <v>1024200</v>
      </c>
      <c r="P41" s="255">
        <f t="shared" si="11"/>
        <v>1024200</v>
      </c>
      <c r="Q41" s="255">
        <f t="shared" si="12"/>
        <v>0</v>
      </c>
      <c r="R41" s="255">
        <f t="shared" si="13"/>
        <v>0</v>
      </c>
      <c r="S41" s="116"/>
    </row>
    <row r="42" spans="1:49" s="99" customFormat="1" ht="14.25" x14ac:dyDescent="0.2">
      <c r="A42" s="179" t="s">
        <v>111</v>
      </c>
      <c r="B42" s="180"/>
      <c r="C42" s="180"/>
      <c r="D42" s="28" t="s">
        <v>112</v>
      </c>
      <c r="E42" s="181"/>
      <c r="F42" s="181"/>
      <c r="G42" s="250">
        <v>1498000</v>
      </c>
      <c r="H42" s="251">
        <v>405000</v>
      </c>
      <c r="I42" s="251">
        <v>1093000</v>
      </c>
      <c r="J42" s="252">
        <v>1093000</v>
      </c>
      <c r="K42" s="181">
        <f>SUM(K44:K46)</f>
        <v>0</v>
      </c>
      <c r="L42" s="181">
        <f t="shared" ref="L42:N42" si="14">SUM(L44:L46)</f>
        <v>0</v>
      </c>
      <c r="M42" s="181">
        <f t="shared" si="14"/>
        <v>0</v>
      </c>
      <c r="N42" s="181">
        <f t="shared" si="14"/>
        <v>0</v>
      </c>
      <c r="O42" s="250">
        <f t="shared" ref="O42:O63" si="15">SUM(P42+Q42)</f>
        <v>1498000</v>
      </c>
      <c r="P42" s="251">
        <f>SUM(P43)</f>
        <v>405000</v>
      </c>
      <c r="Q42" s="251">
        <f>SUM(Q43)</f>
        <v>1093000</v>
      </c>
      <c r="R42" s="252">
        <f>SUM(R43)</f>
        <v>1093000</v>
      </c>
      <c r="S42" s="86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</row>
    <row r="43" spans="1:49" s="99" customFormat="1" ht="14.25" x14ac:dyDescent="0.2">
      <c r="A43" s="32" t="s">
        <v>114</v>
      </c>
      <c r="B43" s="33"/>
      <c r="C43" s="33"/>
      <c r="D43" s="31" t="s">
        <v>113</v>
      </c>
      <c r="E43" s="132"/>
      <c r="F43" s="132"/>
      <c r="G43" s="253">
        <v>1498000</v>
      </c>
      <c r="H43" s="253">
        <v>405000</v>
      </c>
      <c r="I43" s="253">
        <v>1093000</v>
      </c>
      <c r="J43" s="254">
        <v>1093000</v>
      </c>
      <c r="K43" s="132">
        <f>SUM(K44:K46)</f>
        <v>0</v>
      </c>
      <c r="L43" s="132">
        <f t="shared" ref="L43:N43" si="16">SUM(L44:L46)</f>
        <v>0</v>
      </c>
      <c r="M43" s="132">
        <f t="shared" si="16"/>
        <v>0</v>
      </c>
      <c r="N43" s="132">
        <f t="shared" si="16"/>
        <v>0</v>
      </c>
      <c r="O43" s="253">
        <f>SUM(O44:O46)</f>
        <v>1498000</v>
      </c>
      <c r="P43" s="253">
        <f t="shared" ref="P43:R43" si="17">SUM(P44:P46)</f>
        <v>405000</v>
      </c>
      <c r="Q43" s="253">
        <f t="shared" si="17"/>
        <v>1093000</v>
      </c>
      <c r="R43" s="254">
        <f t="shared" si="17"/>
        <v>1093000</v>
      </c>
      <c r="S43" s="86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</row>
    <row r="44" spans="1:49" s="99" customFormat="1" ht="28.9" customHeight="1" x14ac:dyDescent="0.25">
      <c r="A44" s="341" t="s">
        <v>404</v>
      </c>
      <c r="B44" s="300" t="s">
        <v>403</v>
      </c>
      <c r="C44" s="342" t="s">
        <v>82</v>
      </c>
      <c r="D44" s="304" t="s">
        <v>405</v>
      </c>
      <c r="E44" s="280" t="s">
        <v>258</v>
      </c>
      <c r="F44" s="210" t="s">
        <v>419</v>
      </c>
      <c r="G44" s="291">
        <v>569100</v>
      </c>
      <c r="H44" s="352">
        <v>0</v>
      </c>
      <c r="I44" s="292">
        <v>569100</v>
      </c>
      <c r="J44" s="371">
        <v>569100</v>
      </c>
      <c r="K44" s="499"/>
      <c r="L44" s="499"/>
      <c r="M44" s="499"/>
      <c r="N44" s="499"/>
      <c r="O44" s="255">
        <f t="shared" ref="O44:O46" si="18">SUM(G44+K44)</f>
        <v>569100</v>
      </c>
      <c r="P44" s="255">
        <f t="shared" ref="P44:P46" si="19">SUM(H44+L44)</f>
        <v>0</v>
      </c>
      <c r="Q44" s="255">
        <f t="shared" ref="Q44:Q46" si="20">SUM(I44+M44)</f>
        <v>569100</v>
      </c>
      <c r="R44" s="255">
        <f t="shared" ref="R44:R46" si="21">SUM(J44+N44)</f>
        <v>569100</v>
      </c>
      <c r="S44" s="86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</row>
    <row r="45" spans="1:49" s="99" customFormat="1" ht="39" x14ac:dyDescent="0.25">
      <c r="A45" s="343" t="s">
        <v>134</v>
      </c>
      <c r="B45" s="344" t="s">
        <v>135</v>
      </c>
      <c r="C45" s="345" t="s">
        <v>86</v>
      </c>
      <c r="D45" s="500" t="s">
        <v>136</v>
      </c>
      <c r="E45" s="506" t="s">
        <v>439</v>
      </c>
      <c r="F45" s="358" t="s">
        <v>440</v>
      </c>
      <c r="G45" s="501">
        <v>405000</v>
      </c>
      <c r="H45" s="502">
        <v>405000</v>
      </c>
      <c r="I45" s="503">
        <v>0</v>
      </c>
      <c r="J45" s="504">
        <v>0</v>
      </c>
      <c r="K45" s="505"/>
      <c r="L45" s="505"/>
      <c r="M45" s="505"/>
      <c r="N45" s="505"/>
      <c r="O45" s="255">
        <f t="shared" ref="O45" si="22">SUM(G45+K45)</f>
        <v>405000</v>
      </c>
      <c r="P45" s="255">
        <f t="shared" ref="P45" si="23">SUM(H45+L45)</f>
        <v>405000</v>
      </c>
      <c r="Q45" s="255">
        <f t="shared" ref="Q45" si="24">SUM(I45+M45)</f>
        <v>0</v>
      </c>
      <c r="R45" s="255">
        <f t="shared" ref="R45" si="25">SUM(J45+N45)</f>
        <v>0</v>
      </c>
      <c r="S45" s="86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</row>
    <row r="46" spans="1:49" s="215" customFormat="1" ht="45.75" thickBot="1" x14ac:dyDescent="0.3">
      <c r="A46" s="194" t="s">
        <v>277</v>
      </c>
      <c r="B46" s="336" t="s">
        <v>212</v>
      </c>
      <c r="C46" s="336" t="s">
        <v>69</v>
      </c>
      <c r="D46" s="337" t="s">
        <v>213</v>
      </c>
      <c r="E46" s="280" t="s">
        <v>258</v>
      </c>
      <c r="F46" s="210" t="s">
        <v>419</v>
      </c>
      <c r="G46" s="361">
        <v>523900</v>
      </c>
      <c r="H46" s="362">
        <v>0</v>
      </c>
      <c r="I46" s="363">
        <v>523900</v>
      </c>
      <c r="J46" s="364">
        <v>523900</v>
      </c>
      <c r="K46" s="441"/>
      <c r="L46" s="441"/>
      <c r="M46" s="441"/>
      <c r="N46" s="441"/>
      <c r="O46" s="255">
        <f t="shared" si="18"/>
        <v>523900</v>
      </c>
      <c r="P46" s="255">
        <f t="shared" si="19"/>
        <v>0</v>
      </c>
      <c r="Q46" s="255">
        <f t="shared" si="20"/>
        <v>523900</v>
      </c>
      <c r="R46" s="255">
        <f t="shared" si="21"/>
        <v>523900</v>
      </c>
      <c r="S46" s="214"/>
    </row>
    <row r="47" spans="1:49" s="99" customFormat="1" ht="28.5" x14ac:dyDescent="0.2">
      <c r="A47" s="96" t="s">
        <v>142</v>
      </c>
      <c r="B47" s="97"/>
      <c r="C47" s="97"/>
      <c r="D47" s="360" t="s">
        <v>116</v>
      </c>
      <c r="E47" s="131"/>
      <c r="F47" s="131"/>
      <c r="G47" s="238">
        <v>2590500</v>
      </c>
      <c r="H47" s="238">
        <v>2590500</v>
      </c>
      <c r="I47" s="238">
        <v>0</v>
      </c>
      <c r="J47" s="239">
        <v>0</v>
      </c>
      <c r="K47" s="131"/>
      <c r="L47" s="131"/>
      <c r="M47" s="131"/>
      <c r="N47" s="131"/>
      <c r="O47" s="238">
        <f>SUM(O48)</f>
        <v>2590500</v>
      </c>
      <c r="P47" s="238">
        <f>SUM(P48)</f>
        <v>2590500</v>
      </c>
      <c r="Q47" s="238">
        <f>SUM(Q48)</f>
        <v>0</v>
      </c>
      <c r="R47" s="239">
        <f>SUM(R48)</f>
        <v>0</v>
      </c>
      <c r="S47" s="86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</row>
    <row r="48" spans="1:49" s="99" customFormat="1" ht="28.5" x14ac:dyDescent="0.2">
      <c r="A48" s="32" t="s">
        <v>143</v>
      </c>
      <c r="B48" s="33"/>
      <c r="C48" s="33"/>
      <c r="D48" s="31" t="s">
        <v>117</v>
      </c>
      <c r="E48" s="132"/>
      <c r="F48" s="132"/>
      <c r="G48" s="240">
        <v>2590500</v>
      </c>
      <c r="H48" s="240">
        <v>2590500</v>
      </c>
      <c r="I48" s="240">
        <v>0</v>
      </c>
      <c r="J48" s="241">
        <v>0</v>
      </c>
      <c r="K48" s="132"/>
      <c r="L48" s="132"/>
      <c r="M48" s="132"/>
      <c r="N48" s="132"/>
      <c r="O48" s="240">
        <f>SUM(O49:O60)</f>
        <v>2590500</v>
      </c>
      <c r="P48" s="240">
        <f>SUM(P49:P60)</f>
        <v>2590500</v>
      </c>
      <c r="Q48" s="240">
        <f>SUM(Q49:Q60)</f>
        <v>0</v>
      </c>
      <c r="R48" s="241">
        <f>SUM(R49:R60)</f>
        <v>0</v>
      </c>
      <c r="S48" s="86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</row>
    <row r="49" spans="1:49" s="89" customFormat="1" ht="45" hidden="1" x14ac:dyDescent="0.25">
      <c r="A49" s="122" t="s">
        <v>0</v>
      </c>
      <c r="B49" s="123" t="s">
        <v>124</v>
      </c>
      <c r="C49" s="125">
        <v>1030</v>
      </c>
      <c r="D49" s="121" t="s">
        <v>1</v>
      </c>
      <c r="E49" s="172" t="s">
        <v>49</v>
      </c>
      <c r="F49" s="173" t="s">
        <v>257</v>
      </c>
      <c r="G49" s="255">
        <v>0</v>
      </c>
      <c r="H49" s="232"/>
      <c r="I49" s="243"/>
      <c r="J49" s="244"/>
      <c r="K49" s="173"/>
      <c r="L49" s="173"/>
      <c r="M49" s="173"/>
      <c r="N49" s="173"/>
      <c r="O49" s="227">
        <f t="shared" si="15"/>
        <v>0</v>
      </c>
      <c r="P49" s="228"/>
      <c r="Q49" s="243"/>
      <c r="R49" s="244"/>
      <c r="S49" s="116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</row>
    <row r="50" spans="1:49" s="89" customFormat="1" ht="30" x14ac:dyDescent="0.25">
      <c r="A50" s="122" t="s">
        <v>2</v>
      </c>
      <c r="B50" s="123" t="s">
        <v>3</v>
      </c>
      <c r="C50" s="125" t="s">
        <v>88</v>
      </c>
      <c r="D50" s="35" t="s">
        <v>238</v>
      </c>
      <c r="E50" s="71" t="s">
        <v>420</v>
      </c>
      <c r="F50" s="184" t="s">
        <v>421</v>
      </c>
      <c r="G50" s="255">
        <v>80000</v>
      </c>
      <c r="H50" s="232">
        <v>80000</v>
      </c>
      <c r="I50" s="243">
        <v>0</v>
      </c>
      <c r="J50" s="244">
        <v>0</v>
      </c>
      <c r="K50" s="184"/>
      <c r="L50" s="184"/>
      <c r="M50" s="184"/>
      <c r="N50" s="184"/>
      <c r="O50" s="255">
        <f t="shared" ref="O50:O60" si="26">SUM(G50+K50)</f>
        <v>80000</v>
      </c>
      <c r="P50" s="255">
        <f t="shared" ref="P50:P60" si="27">SUM(H50+L50)</f>
        <v>80000</v>
      </c>
      <c r="Q50" s="255">
        <f t="shared" ref="Q50:Q60" si="28">SUM(I50+M50)</f>
        <v>0</v>
      </c>
      <c r="R50" s="255">
        <f t="shared" ref="R50:R60" si="29">SUM(J50+N50)</f>
        <v>0</v>
      </c>
      <c r="S50" s="116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</row>
    <row r="51" spans="1:49" s="89" customFormat="1" ht="30" x14ac:dyDescent="0.25">
      <c r="A51" s="122" t="s">
        <v>4</v>
      </c>
      <c r="B51" s="123" t="s">
        <v>125</v>
      </c>
      <c r="C51" s="125" t="s">
        <v>88</v>
      </c>
      <c r="D51" s="35" t="s">
        <v>75</v>
      </c>
      <c r="E51" s="209" t="s">
        <v>420</v>
      </c>
      <c r="F51" s="184" t="s">
        <v>422</v>
      </c>
      <c r="G51" s="255">
        <v>410400</v>
      </c>
      <c r="H51" s="232">
        <v>410400</v>
      </c>
      <c r="I51" s="243">
        <v>0</v>
      </c>
      <c r="J51" s="244">
        <v>0</v>
      </c>
      <c r="K51" s="184"/>
      <c r="L51" s="184"/>
      <c r="M51" s="184"/>
      <c r="N51" s="184"/>
      <c r="O51" s="255">
        <f t="shared" si="26"/>
        <v>410400</v>
      </c>
      <c r="P51" s="255">
        <f t="shared" si="27"/>
        <v>410400</v>
      </c>
      <c r="Q51" s="255">
        <f t="shared" si="28"/>
        <v>0</v>
      </c>
      <c r="R51" s="255">
        <f t="shared" si="29"/>
        <v>0</v>
      </c>
      <c r="S51" s="116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</row>
    <row r="52" spans="1:49" s="89" customFormat="1" ht="30" x14ac:dyDescent="0.25">
      <c r="A52" s="122" t="s">
        <v>0</v>
      </c>
      <c r="B52" s="123" t="s">
        <v>124</v>
      </c>
      <c r="C52" s="125">
        <v>1030</v>
      </c>
      <c r="D52" s="121" t="s">
        <v>1</v>
      </c>
      <c r="E52" s="71" t="s">
        <v>243</v>
      </c>
      <c r="F52" s="184" t="s">
        <v>261</v>
      </c>
      <c r="G52" s="255">
        <v>150000</v>
      </c>
      <c r="H52" s="232">
        <v>150000</v>
      </c>
      <c r="I52" s="243">
        <v>0</v>
      </c>
      <c r="J52" s="244">
        <v>0</v>
      </c>
      <c r="K52" s="184"/>
      <c r="L52" s="184"/>
      <c r="M52" s="184"/>
      <c r="N52" s="184"/>
      <c r="O52" s="255">
        <f t="shared" si="26"/>
        <v>150000</v>
      </c>
      <c r="P52" s="255">
        <f t="shared" si="27"/>
        <v>150000</v>
      </c>
      <c r="Q52" s="255">
        <f t="shared" si="28"/>
        <v>0</v>
      </c>
      <c r="R52" s="255">
        <f t="shared" si="29"/>
        <v>0</v>
      </c>
      <c r="S52" s="116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</row>
    <row r="53" spans="1:49" ht="30" x14ac:dyDescent="0.25">
      <c r="A53" s="122" t="s">
        <v>171</v>
      </c>
      <c r="B53" s="123" t="s">
        <v>172</v>
      </c>
      <c r="C53" s="123" t="s">
        <v>89</v>
      </c>
      <c r="D53" s="124" t="s">
        <v>173</v>
      </c>
      <c r="E53" s="71" t="s">
        <v>243</v>
      </c>
      <c r="F53" s="184" t="s">
        <v>245</v>
      </c>
      <c r="G53" s="255">
        <v>1800000</v>
      </c>
      <c r="H53" s="232">
        <v>1800000</v>
      </c>
      <c r="I53" s="232">
        <v>0</v>
      </c>
      <c r="J53" s="256">
        <v>0</v>
      </c>
      <c r="K53" s="184">
        <v>-28076.5</v>
      </c>
      <c r="L53" s="184">
        <v>-28076.5</v>
      </c>
      <c r="M53" s="184"/>
      <c r="N53" s="184"/>
      <c r="O53" s="255">
        <f t="shared" si="26"/>
        <v>1771923.5</v>
      </c>
      <c r="P53" s="255">
        <f t="shared" si="27"/>
        <v>1771923.5</v>
      </c>
      <c r="Q53" s="255">
        <f t="shared" si="28"/>
        <v>0</v>
      </c>
      <c r="R53" s="255">
        <f t="shared" si="29"/>
        <v>0</v>
      </c>
      <c r="S53" s="116"/>
    </row>
    <row r="54" spans="1:49" s="89" customFormat="1" ht="30" x14ac:dyDescent="0.25">
      <c r="A54" s="122" t="s">
        <v>8</v>
      </c>
      <c r="B54" s="123" t="s">
        <v>7</v>
      </c>
      <c r="C54" s="125" t="s">
        <v>80</v>
      </c>
      <c r="D54" s="35" t="s">
        <v>126</v>
      </c>
      <c r="E54" s="71" t="s">
        <v>243</v>
      </c>
      <c r="F54" s="184" t="s">
        <v>252</v>
      </c>
      <c r="G54" s="255">
        <v>3100</v>
      </c>
      <c r="H54" s="258">
        <v>3100</v>
      </c>
      <c r="I54" s="243">
        <v>0</v>
      </c>
      <c r="J54" s="244">
        <v>0</v>
      </c>
      <c r="K54" s="184"/>
      <c r="L54" s="184"/>
      <c r="M54" s="184"/>
      <c r="N54" s="184"/>
      <c r="O54" s="255">
        <f t="shared" si="26"/>
        <v>3100</v>
      </c>
      <c r="P54" s="255">
        <f t="shared" si="27"/>
        <v>3100</v>
      </c>
      <c r="Q54" s="255">
        <f t="shared" si="28"/>
        <v>0</v>
      </c>
      <c r="R54" s="255">
        <f t="shared" si="29"/>
        <v>0</v>
      </c>
      <c r="S54" s="116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</row>
    <row r="55" spans="1:49" s="89" customFormat="1" ht="30" x14ac:dyDescent="0.25">
      <c r="A55" s="122" t="s">
        <v>9</v>
      </c>
      <c r="B55" s="123" t="s">
        <v>10</v>
      </c>
      <c r="C55" s="125" t="s">
        <v>80</v>
      </c>
      <c r="D55" s="35" t="s">
        <v>127</v>
      </c>
      <c r="E55" s="71" t="s">
        <v>243</v>
      </c>
      <c r="F55" s="184" t="s">
        <v>253</v>
      </c>
      <c r="G55" s="255">
        <v>10400</v>
      </c>
      <c r="H55" s="258">
        <v>10400</v>
      </c>
      <c r="I55" s="243">
        <v>0</v>
      </c>
      <c r="J55" s="244">
        <v>0</v>
      </c>
      <c r="K55" s="184"/>
      <c r="L55" s="184"/>
      <c r="M55" s="184"/>
      <c r="N55" s="184"/>
      <c r="O55" s="255">
        <f t="shared" si="26"/>
        <v>10400</v>
      </c>
      <c r="P55" s="255">
        <f t="shared" si="27"/>
        <v>10400</v>
      </c>
      <c r="Q55" s="255">
        <f t="shared" si="28"/>
        <v>0</v>
      </c>
      <c r="R55" s="255">
        <f t="shared" si="29"/>
        <v>0</v>
      </c>
      <c r="S55" s="116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</row>
    <row r="56" spans="1:49" s="89" customFormat="1" ht="30" hidden="1" x14ac:dyDescent="0.25">
      <c r="A56" s="122" t="s">
        <v>12</v>
      </c>
      <c r="B56" s="123" t="s">
        <v>131</v>
      </c>
      <c r="C56" s="125" t="s">
        <v>90</v>
      </c>
      <c r="D56" s="118" t="s">
        <v>163</v>
      </c>
      <c r="E56" s="71" t="s">
        <v>243</v>
      </c>
      <c r="F56" s="184" t="s">
        <v>254</v>
      </c>
      <c r="G56" s="255">
        <v>0</v>
      </c>
      <c r="H56" s="258">
        <v>0</v>
      </c>
      <c r="I56" s="243">
        <v>0</v>
      </c>
      <c r="J56" s="244">
        <v>0</v>
      </c>
      <c r="K56" s="184"/>
      <c r="L56" s="184"/>
      <c r="M56" s="184"/>
      <c r="N56" s="184"/>
      <c r="O56" s="255">
        <f t="shared" si="26"/>
        <v>0</v>
      </c>
      <c r="P56" s="255">
        <f t="shared" si="27"/>
        <v>0</v>
      </c>
      <c r="Q56" s="255">
        <f t="shared" si="28"/>
        <v>0</v>
      </c>
      <c r="R56" s="255">
        <f t="shared" si="29"/>
        <v>0</v>
      </c>
      <c r="S56" s="116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</row>
    <row r="57" spans="1:49" ht="60" x14ac:dyDescent="0.25">
      <c r="A57" s="122" t="s">
        <v>13</v>
      </c>
      <c r="B57" s="123" t="s">
        <v>50</v>
      </c>
      <c r="C57" s="123" t="s">
        <v>68</v>
      </c>
      <c r="D57" s="121" t="s">
        <v>168</v>
      </c>
      <c r="E57" s="71" t="s">
        <v>243</v>
      </c>
      <c r="F57" s="184" t="s">
        <v>255</v>
      </c>
      <c r="G57" s="255">
        <v>12000</v>
      </c>
      <c r="H57" s="232">
        <v>12000</v>
      </c>
      <c r="I57" s="243">
        <v>0</v>
      </c>
      <c r="J57" s="244">
        <v>0</v>
      </c>
      <c r="K57" s="184"/>
      <c r="L57" s="184"/>
      <c r="M57" s="184"/>
      <c r="N57" s="184"/>
      <c r="O57" s="255">
        <f t="shared" si="26"/>
        <v>12000</v>
      </c>
      <c r="P57" s="255">
        <f t="shared" si="27"/>
        <v>12000</v>
      </c>
      <c r="Q57" s="255">
        <f t="shared" si="28"/>
        <v>0</v>
      </c>
      <c r="R57" s="255">
        <f t="shared" si="29"/>
        <v>0</v>
      </c>
      <c r="S57" s="116"/>
    </row>
    <row r="58" spans="1:49" s="89" customFormat="1" ht="45" x14ac:dyDescent="0.25">
      <c r="A58" s="122" t="s">
        <v>169</v>
      </c>
      <c r="B58" s="123" t="s">
        <v>170</v>
      </c>
      <c r="C58" s="123" t="s">
        <v>87</v>
      </c>
      <c r="D58" s="121" t="s">
        <v>191</v>
      </c>
      <c r="E58" s="71" t="s">
        <v>243</v>
      </c>
      <c r="F58" s="184" t="s">
        <v>256</v>
      </c>
      <c r="G58" s="255">
        <v>64600</v>
      </c>
      <c r="H58" s="232">
        <v>64600</v>
      </c>
      <c r="I58" s="243">
        <v>0</v>
      </c>
      <c r="J58" s="244">
        <v>0</v>
      </c>
      <c r="K58" s="184"/>
      <c r="L58" s="184"/>
      <c r="M58" s="184"/>
      <c r="N58" s="184"/>
      <c r="O58" s="255">
        <f t="shared" si="26"/>
        <v>64600</v>
      </c>
      <c r="P58" s="255">
        <f t="shared" si="27"/>
        <v>64600</v>
      </c>
      <c r="Q58" s="255">
        <f t="shared" si="28"/>
        <v>0</v>
      </c>
      <c r="R58" s="255">
        <f t="shared" si="29"/>
        <v>0</v>
      </c>
      <c r="S58" s="116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</row>
    <row r="59" spans="1:49" ht="45" hidden="1" x14ac:dyDescent="0.25">
      <c r="A59" s="150" t="s">
        <v>239</v>
      </c>
      <c r="B59" s="151" t="s">
        <v>15</v>
      </c>
      <c r="C59" s="152" t="s">
        <v>156</v>
      </c>
      <c r="D59" s="153" t="s">
        <v>155</v>
      </c>
      <c r="E59" s="71" t="s">
        <v>258</v>
      </c>
      <c r="F59" s="183" t="s">
        <v>259</v>
      </c>
      <c r="G59" s="255">
        <v>0</v>
      </c>
      <c r="H59" s="248">
        <v>0</v>
      </c>
      <c r="I59" s="249">
        <v>0</v>
      </c>
      <c r="J59" s="246">
        <v>0</v>
      </c>
      <c r="K59" s="210"/>
      <c r="L59" s="210"/>
      <c r="M59" s="210"/>
      <c r="N59" s="210"/>
      <c r="O59" s="255">
        <f t="shared" si="26"/>
        <v>0</v>
      </c>
      <c r="P59" s="255">
        <f t="shared" si="27"/>
        <v>0</v>
      </c>
      <c r="Q59" s="255">
        <f t="shared" si="28"/>
        <v>0</v>
      </c>
      <c r="R59" s="255">
        <f t="shared" si="29"/>
        <v>0</v>
      </c>
      <c r="S59" s="116"/>
    </row>
    <row r="60" spans="1:49" ht="45.75" thickBot="1" x14ac:dyDescent="0.3">
      <c r="A60" s="138" t="s">
        <v>184</v>
      </c>
      <c r="B60" s="139" t="s">
        <v>99</v>
      </c>
      <c r="C60" s="139" t="s">
        <v>81</v>
      </c>
      <c r="D60" s="127" t="s">
        <v>180</v>
      </c>
      <c r="E60" s="35" t="s">
        <v>274</v>
      </c>
      <c r="F60" s="35" t="s">
        <v>275</v>
      </c>
      <c r="G60" s="234">
        <v>60000</v>
      </c>
      <c r="H60" s="235">
        <v>60000</v>
      </c>
      <c r="I60" s="235">
        <v>0</v>
      </c>
      <c r="J60" s="259">
        <v>0</v>
      </c>
      <c r="K60" s="368">
        <v>28076.5</v>
      </c>
      <c r="L60" s="368">
        <v>28076.5</v>
      </c>
      <c r="M60" s="368"/>
      <c r="N60" s="368"/>
      <c r="O60" s="255">
        <f t="shared" si="26"/>
        <v>88076.5</v>
      </c>
      <c r="P60" s="255">
        <f t="shared" si="27"/>
        <v>88076.5</v>
      </c>
      <c r="Q60" s="255">
        <f t="shared" si="28"/>
        <v>0</v>
      </c>
      <c r="R60" s="255">
        <f t="shared" si="29"/>
        <v>0</v>
      </c>
      <c r="S60" s="116"/>
    </row>
    <row r="61" spans="1:49" s="99" customFormat="1" ht="28.5" x14ac:dyDescent="0.2">
      <c r="A61" s="179" t="s">
        <v>144</v>
      </c>
      <c r="B61" s="180"/>
      <c r="C61" s="180"/>
      <c r="D61" s="28" t="s">
        <v>51</v>
      </c>
      <c r="E61" s="181"/>
      <c r="F61" s="181"/>
      <c r="G61" s="250">
        <v>14627919.640000001</v>
      </c>
      <c r="H61" s="250">
        <v>10435087</v>
      </c>
      <c r="I61" s="250">
        <v>4192832.6399999997</v>
      </c>
      <c r="J61" s="257">
        <v>3951332.6399999997</v>
      </c>
      <c r="K61" s="181">
        <f>SUM(K64:K74)</f>
        <v>613270.28</v>
      </c>
      <c r="L61" s="181">
        <f t="shared" ref="L61:N61" si="30">SUM(L64:L74)</f>
        <v>70000</v>
      </c>
      <c r="M61" s="181">
        <f t="shared" si="30"/>
        <v>543270.28</v>
      </c>
      <c r="N61" s="181">
        <f t="shared" si="30"/>
        <v>-194270.69</v>
      </c>
      <c r="O61" s="250">
        <f>SUM(O62)</f>
        <v>15241189.92</v>
      </c>
      <c r="P61" s="250">
        <f>SUM(P62)</f>
        <v>10505087</v>
      </c>
      <c r="Q61" s="250">
        <f>SUM(Q62)</f>
        <v>4736102.92</v>
      </c>
      <c r="R61" s="257">
        <f>SUM(R62)</f>
        <v>3757061.95</v>
      </c>
      <c r="S61" s="86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</row>
    <row r="62" spans="1:49" s="99" customFormat="1" ht="28.5" x14ac:dyDescent="0.2">
      <c r="A62" s="32" t="s">
        <v>145</v>
      </c>
      <c r="B62" s="33"/>
      <c r="C62" s="33"/>
      <c r="D62" s="31" t="s">
        <v>51</v>
      </c>
      <c r="E62" s="132"/>
      <c r="F62" s="132"/>
      <c r="G62" s="240">
        <v>14627919.640000001</v>
      </c>
      <c r="H62" s="240">
        <v>10435087</v>
      </c>
      <c r="I62" s="240">
        <v>4192832.6399999997</v>
      </c>
      <c r="J62" s="240">
        <v>3951332.6399999997</v>
      </c>
      <c r="K62" s="132">
        <f>SUM(K64:K74)</f>
        <v>613270.28</v>
      </c>
      <c r="L62" s="132">
        <f t="shared" ref="L62:N62" si="31">SUM(L64:L74)</f>
        <v>70000</v>
      </c>
      <c r="M62" s="132">
        <f t="shared" si="31"/>
        <v>543270.28</v>
      </c>
      <c r="N62" s="132">
        <f t="shared" si="31"/>
        <v>-194270.69</v>
      </c>
      <c r="O62" s="240">
        <f>SUM(O63:O74)</f>
        <v>15241189.92</v>
      </c>
      <c r="P62" s="240">
        <f t="shared" ref="P62:R62" si="32">SUM(P63:P74)</f>
        <v>10505087</v>
      </c>
      <c r="Q62" s="240">
        <f t="shared" si="32"/>
        <v>4736102.92</v>
      </c>
      <c r="R62" s="240">
        <f t="shared" si="32"/>
        <v>3757061.95</v>
      </c>
      <c r="S62" s="86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</row>
    <row r="63" spans="1:49" s="99" customFormat="1" ht="45" hidden="1" x14ac:dyDescent="0.25">
      <c r="A63" s="187" t="s">
        <v>30</v>
      </c>
      <c r="B63" s="149" t="s">
        <v>150</v>
      </c>
      <c r="C63" s="149" t="s">
        <v>67</v>
      </c>
      <c r="D63" s="303" t="s">
        <v>353</v>
      </c>
      <c r="E63" s="280" t="s">
        <v>258</v>
      </c>
      <c r="F63" s="350" t="s">
        <v>406</v>
      </c>
      <c r="G63" s="291">
        <v>0</v>
      </c>
      <c r="H63" s="348"/>
      <c r="I63" s="291"/>
      <c r="J63" s="372"/>
      <c r="K63" s="350"/>
      <c r="L63" s="350"/>
      <c r="M63" s="350"/>
      <c r="N63" s="350"/>
      <c r="O63" s="291">
        <f t="shared" si="15"/>
        <v>0</v>
      </c>
      <c r="P63" s="348"/>
      <c r="Q63" s="291"/>
      <c r="R63" s="372"/>
      <c r="S63" s="86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</row>
    <row r="64" spans="1:49" ht="45" x14ac:dyDescent="0.25">
      <c r="A64" s="148" t="s">
        <v>31</v>
      </c>
      <c r="B64" s="149" t="s">
        <v>32</v>
      </c>
      <c r="C64" s="149" t="s">
        <v>93</v>
      </c>
      <c r="D64" s="349" t="s">
        <v>33</v>
      </c>
      <c r="E64" s="280" t="s">
        <v>258</v>
      </c>
      <c r="F64" s="350" t="s">
        <v>259</v>
      </c>
      <c r="G64" s="291">
        <v>6973087</v>
      </c>
      <c r="H64" s="292">
        <v>6973087</v>
      </c>
      <c r="I64" s="293">
        <v>0</v>
      </c>
      <c r="J64" s="351">
        <v>0</v>
      </c>
      <c r="K64" s="350">
        <v>70000</v>
      </c>
      <c r="L64" s="350">
        <v>70000</v>
      </c>
      <c r="M64" s="350"/>
      <c r="N64" s="350"/>
      <c r="O64" s="255">
        <f t="shared" ref="O64:O72" si="33">SUM(G64+K64)</f>
        <v>7043087</v>
      </c>
      <c r="P64" s="255">
        <f t="shared" ref="P64:P74" si="34">SUM(H64+L64)</f>
        <v>7043087</v>
      </c>
      <c r="Q64" s="255">
        <f t="shared" ref="Q64:Q74" si="35">SUM(I64+M64)</f>
        <v>0</v>
      </c>
      <c r="R64" s="255">
        <f t="shared" ref="R64:R74" si="36">SUM(J64+N64)</f>
        <v>0</v>
      </c>
      <c r="S64" s="116"/>
    </row>
    <row r="65" spans="1:49" ht="45" x14ac:dyDescent="0.25">
      <c r="A65" s="122" t="s">
        <v>158</v>
      </c>
      <c r="B65" s="123" t="s">
        <v>159</v>
      </c>
      <c r="C65" s="123" t="s">
        <v>82</v>
      </c>
      <c r="D65" s="35" t="s">
        <v>160</v>
      </c>
      <c r="E65" s="71" t="s">
        <v>258</v>
      </c>
      <c r="F65" s="183" t="s">
        <v>259</v>
      </c>
      <c r="G65" s="255">
        <v>2130000</v>
      </c>
      <c r="H65" s="232">
        <v>0</v>
      </c>
      <c r="I65" s="243">
        <v>2130000</v>
      </c>
      <c r="J65" s="245">
        <v>2130000</v>
      </c>
      <c r="K65" s="210">
        <f>SUM(L65:M65)</f>
        <v>-98000</v>
      </c>
      <c r="L65" s="210"/>
      <c r="M65" s="509">
        <v>-98000</v>
      </c>
      <c r="N65" s="509">
        <v>-98000</v>
      </c>
      <c r="O65" s="255">
        <f t="shared" si="33"/>
        <v>2032000</v>
      </c>
      <c r="P65" s="255">
        <f t="shared" si="34"/>
        <v>0</v>
      </c>
      <c r="Q65" s="255">
        <f t="shared" si="35"/>
        <v>2032000</v>
      </c>
      <c r="R65" s="255">
        <f t="shared" si="36"/>
        <v>2032000</v>
      </c>
      <c r="S65" s="116"/>
    </row>
    <row r="66" spans="1:49" s="81" customFormat="1" ht="45" x14ac:dyDescent="0.25">
      <c r="A66" s="122" t="s">
        <v>177</v>
      </c>
      <c r="B66" s="123" t="s">
        <v>176</v>
      </c>
      <c r="C66" s="123" t="s">
        <v>94</v>
      </c>
      <c r="D66" s="109" t="s">
        <v>178</v>
      </c>
      <c r="E66" s="71" t="s">
        <v>258</v>
      </c>
      <c r="F66" s="183" t="s">
        <v>259</v>
      </c>
      <c r="G66" s="255">
        <v>5163532.6399999997</v>
      </c>
      <c r="H66" s="232">
        <v>3450000</v>
      </c>
      <c r="I66" s="243">
        <v>1713532.64</v>
      </c>
      <c r="J66" s="245">
        <v>1713532.64</v>
      </c>
      <c r="K66" s="210">
        <f t="shared" ref="K66:K71" si="37">SUM(L66:M66)</f>
        <v>-62738.05</v>
      </c>
      <c r="L66" s="210"/>
      <c r="M66" s="210">
        <v>-62738.05</v>
      </c>
      <c r="N66" s="210">
        <v>-96270.69</v>
      </c>
      <c r="O66" s="255">
        <f t="shared" si="33"/>
        <v>5100794.59</v>
      </c>
      <c r="P66" s="255">
        <f t="shared" si="34"/>
        <v>3450000</v>
      </c>
      <c r="Q66" s="255">
        <f t="shared" si="35"/>
        <v>1650794.5899999999</v>
      </c>
      <c r="R66" s="255">
        <f t="shared" si="36"/>
        <v>1617261.95</v>
      </c>
      <c r="S66" s="116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</row>
    <row r="67" spans="1:49" s="81" customFormat="1" ht="45" x14ac:dyDescent="0.25">
      <c r="A67" s="148" t="s">
        <v>429</v>
      </c>
      <c r="B67" s="178" t="s">
        <v>430</v>
      </c>
      <c r="C67" s="200" t="s">
        <v>69</v>
      </c>
      <c r="D67" s="495" t="s">
        <v>431</v>
      </c>
      <c r="E67" s="209" t="s">
        <v>258</v>
      </c>
      <c r="F67" s="210" t="s">
        <v>259</v>
      </c>
      <c r="G67" s="255">
        <v>107800</v>
      </c>
      <c r="H67" s="232">
        <v>0</v>
      </c>
      <c r="I67" s="243">
        <v>107800</v>
      </c>
      <c r="J67" s="245">
        <v>107800</v>
      </c>
      <c r="K67" s="210">
        <f t="shared" si="37"/>
        <v>0</v>
      </c>
      <c r="L67" s="210"/>
      <c r="M67" s="210"/>
      <c r="N67" s="210"/>
      <c r="O67" s="255">
        <f t="shared" si="33"/>
        <v>107800</v>
      </c>
      <c r="P67" s="255">
        <f t="shared" si="34"/>
        <v>0</v>
      </c>
      <c r="Q67" s="255">
        <f t="shared" si="35"/>
        <v>107800</v>
      </c>
      <c r="R67" s="255">
        <f t="shared" si="36"/>
        <v>107800</v>
      </c>
      <c r="S67" s="116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</row>
    <row r="68" spans="1:49" s="81" customFormat="1" ht="45" x14ac:dyDescent="0.25">
      <c r="A68" s="516" t="s">
        <v>442</v>
      </c>
      <c r="B68" s="344" t="s">
        <v>441</v>
      </c>
      <c r="C68" s="345" t="s">
        <v>446</v>
      </c>
      <c r="D68" s="515" t="s">
        <v>447</v>
      </c>
      <c r="E68" s="280" t="s">
        <v>258</v>
      </c>
      <c r="F68" s="350" t="s">
        <v>259</v>
      </c>
      <c r="G68" s="291"/>
      <c r="H68" s="292"/>
      <c r="I68" s="293"/>
      <c r="J68" s="245"/>
      <c r="K68" s="210">
        <f t="shared" si="37"/>
        <v>50000</v>
      </c>
      <c r="L68" s="210"/>
      <c r="M68" s="210">
        <v>50000</v>
      </c>
      <c r="N68" s="210"/>
      <c r="O68" s="255">
        <f t="shared" si="33"/>
        <v>50000</v>
      </c>
      <c r="P68" s="255">
        <f t="shared" si="34"/>
        <v>0</v>
      </c>
      <c r="Q68" s="255">
        <f t="shared" si="35"/>
        <v>50000</v>
      </c>
      <c r="R68" s="255">
        <f t="shared" si="36"/>
        <v>0</v>
      </c>
      <c r="S68" s="116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</row>
    <row r="69" spans="1:49" s="89" customFormat="1" ht="29.25" customHeight="1" x14ac:dyDescent="0.25">
      <c r="A69" s="122" t="s">
        <v>34</v>
      </c>
      <c r="B69" s="123" t="s">
        <v>35</v>
      </c>
      <c r="C69" s="123" t="s">
        <v>95</v>
      </c>
      <c r="D69" s="35" t="s">
        <v>76</v>
      </c>
      <c r="E69" s="71" t="s">
        <v>258</v>
      </c>
      <c r="F69" s="183" t="s">
        <v>259</v>
      </c>
      <c r="G69" s="255">
        <v>119600</v>
      </c>
      <c r="H69" s="232">
        <v>0</v>
      </c>
      <c r="I69" s="243">
        <v>119600</v>
      </c>
      <c r="J69" s="245">
        <v>0</v>
      </c>
      <c r="K69" s="210">
        <f t="shared" si="37"/>
        <v>91270.28</v>
      </c>
      <c r="L69" s="210"/>
      <c r="M69" s="210">
        <v>91270.28</v>
      </c>
      <c r="N69" s="210"/>
      <c r="O69" s="255">
        <f t="shared" si="33"/>
        <v>210870.28</v>
      </c>
      <c r="P69" s="255">
        <f t="shared" si="34"/>
        <v>0</v>
      </c>
      <c r="Q69" s="255">
        <f t="shared" si="35"/>
        <v>210870.28</v>
      </c>
      <c r="R69" s="255">
        <f t="shared" si="36"/>
        <v>0</v>
      </c>
      <c r="S69" s="116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</row>
    <row r="70" spans="1:49" s="89" customFormat="1" ht="105" x14ac:dyDescent="0.25">
      <c r="A70" s="136" t="s">
        <v>192</v>
      </c>
      <c r="B70" s="137" t="s">
        <v>190</v>
      </c>
      <c r="C70" s="137" t="s">
        <v>69</v>
      </c>
      <c r="D70" s="121" t="s">
        <v>189</v>
      </c>
      <c r="E70" s="71" t="s">
        <v>258</v>
      </c>
      <c r="F70" s="183" t="s">
        <v>259</v>
      </c>
      <c r="G70" s="255">
        <v>121300</v>
      </c>
      <c r="H70" s="232">
        <v>0</v>
      </c>
      <c r="I70" s="243">
        <v>121300</v>
      </c>
      <c r="J70" s="244">
        <v>0</v>
      </c>
      <c r="K70" s="210">
        <f t="shared" si="37"/>
        <v>562738.05000000005</v>
      </c>
      <c r="L70" s="210"/>
      <c r="M70" s="210">
        <v>562738.05000000005</v>
      </c>
      <c r="N70" s="210"/>
      <c r="O70" s="255">
        <f t="shared" si="33"/>
        <v>684038.05</v>
      </c>
      <c r="P70" s="255">
        <f t="shared" si="34"/>
        <v>0</v>
      </c>
      <c r="Q70" s="255">
        <f t="shared" si="35"/>
        <v>684038.05</v>
      </c>
      <c r="R70" s="255">
        <f t="shared" si="36"/>
        <v>0</v>
      </c>
      <c r="S70" s="116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</row>
    <row r="71" spans="1:49" s="89" customFormat="1" ht="45" hidden="1" x14ac:dyDescent="0.25">
      <c r="A71" s="122" t="s">
        <v>216</v>
      </c>
      <c r="B71" s="120" t="s">
        <v>217</v>
      </c>
      <c r="C71" s="120" t="s">
        <v>92</v>
      </c>
      <c r="D71" s="71" t="s">
        <v>218</v>
      </c>
      <c r="E71" s="71" t="s">
        <v>258</v>
      </c>
      <c r="F71" s="183" t="s">
        <v>259</v>
      </c>
      <c r="G71" s="255">
        <v>0</v>
      </c>
      <c r="H71" s="232">
        <v>0</v>
      </c>
      <c r="I71" s="232">
        <v>0</v>
      </c>
      <c r="J71" s="256">
        <v>0</v>
      </c>
      <c r="K71" s="210">
        <f t="shared" si="37"/>
        <v>0</v>
      </c>
      <c r="L71" s="210"/>
      <c r="M71" s="210"/>
      <c r="N71" s="210"/>
      <c r="O71" s="255">
        <f t="shared" si="33"/>
        <v>0</v>
      </c>
      <c r="P71" s="255">
        <f t="shared" si="34"/>
        <v>0</v>
      </c>
      <c r="Q71" s="255">
        <f t="shared" si="35"/>
        <v>0</v>
      </c>
      <c r="R71" s="255">
        <f t="shared" si="36"/>
        <v>0</v>
      </c>
      <c r="S71" s="116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</row>
    <row r="72" spans="1:49" s="89" customFormat="1" ht="45" x14ac:dyDescent="0.25">
      <c r="A72" s="122" t="s">
        <v>38</v>
      </c>
      <c r="B72" s="123" t="s">
        <v>39</v>
      </c>
      <c r="C72" s="123" t="s">
        <v>92</v>
      </c>
      <c r="D72" s="279" t="s">
        <v>52</v>
      </c>
      <c r="E72" s="280" t="s">
        <v>436</v>
      </c>
      <c r="F72" s="71" t="s">
        <v>266</v>
      </c>
      <c r="G72" s="255">
        <v>600</v>
      </c>
      <c r="H72" s="232">
        <v>0</v>
      </c>
      <c r="I72" s="243">
        <v>600</v>
      </c>
      <c r="J72" s="244">
        <v>0</v>
      </c>
      <c r="K72" s="209"/>
      <c r="L72" s="209"/>
      <c r="M72" s="209"/>
      <c r="N72" s="209"/>
      <c r="O72" s="255">
        <f t="shared" si="33"/>
        <v>600</v>
      </c>
      <c r="P72" s="255">
        <f t="shared" si="34"/>
        <v>0</v>
      </c>
      <c r="Q72" s="255">
        <f t="shared" si="35"/>
        <v>600</v>
      </c>
      <c r="R72" s="255">
        <f t="shared" si="36"/>
        <v>0</v>
      </c>
      <c r="S72" s="116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</row>
    <row r="73" spans="1:49" ht="45" x14ac:dyDescent="0.25">
      <c r="A73" s="120" t="s">
        <v>185</v>
      </c>
      <c r="B73" s="120" t="s">
        <v>99</v>
      </c>
      <c r="C73" s="120" t="s">
        <v>81</v>
      </c>
      <c r="D73" s="117" t="s">
        <v>180</v>
      </c>
      <c r="E73" s="35" t="s">
        <v>274</v>
      </c>
      <c r="F73" s="35" t="s">
        <v>275</v>
      </c>
      <c r="G73" s="255">
        <v>7000</v>
      </c>
      <c r="H73" s="232">
        <v>7000</v>
      </c>
      <c r="I73" s="243">
        <v>0</v>
      </c>
      <c r="J73" s="244">
        <v>0</v>
      </c>
      <c r="K73" s="35"/>
      <c r="L73" s="35"/>
      <c r="M73" s="35"/>
      <c r="N73" s="35"/>
      <c r="O73" s="255">
        <f>SUM(G73+K73)</f>
        <v>7000</v>
      </c>
      <c r="P73" s="255">
        <f t="shared" si="34"/>
        <v>7000</v>
      </c>
      <c r="Q73" s="255">
        <f t="shared" si="35"/>
        <v>0</v>
      </c>
      <c r="R73" s="255">
        <f t="shared" si="36"/>
        <v>0</v>
      </c>
      <c r="S73" s="116"/>
    </row>
    <row r="74" spans="1:49" s="89" customFormat="1" ht="45.75" thickBot="1" x14ac:dyDescent="0.3">
      <c r="A74" s="365" t="s">
        <v>186</v>
      </c>
      <c r="B74" s="365" t="s">
        <v>172</v>
      </c>
      <c r="C74" s="366">
        <v>1090</v>
      </c>
      <c r="D74" s="367" t="s">
        <v>173</v>
      </c>
      <c r="E74" s="368" t="s">
        <v>274</v>
      </c>
      <c r="F74" s="368" t="s">
        <v>275</v>
      </c>
      <c r="G74" s="247">
        <v>5000</v>
      </c>
      <c r="H74" s="248">
        <v>5000</v>
      </c>
      <c r="I74" s="249">
        <v>0</v>
      </c>
      <c r="J74" s="246">
        <v>0</v>
      </c>
      <c r="K74" s="368"/>
      <c r="L74" s="368"/>
      <c r="M74" s="368"/>
      <c r="N74" s="368"/>
      <c r="O74" s="255">
        <f>SUM(G74+K74)</f>
        <v>5000</v>
      </c>
      <c r="P74" s="255">
        <f t="shared" si="34"/>
        <v>5000</v>
      </c>
      <c r="Q74" s="255">
        <f t="shared" si="35"/>
        <v>0</v>
      </c>
      <c r="R74" s="255">
        <f t="shared" si="36"/>
        <v>0</v>
      </c>
      <c r="S74" s="116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</row>
    <row r="75" spans="1:49" s="99" customFormat="1" ht="14.25" x14ac:dyDescent="0.2">
      <c r="A75" s="179" t="s">
        <v>106</v>
      </c>
      <c r="B75" s="180"/>
      <c r="C75" s="180"/>
      <c r="D75" s="28" t="s">
        <v>53</v>
      </c>
      <c r="E75" s="181"/>
      <c r="F75" s="181"/>
      <c r="G75" s="250">
        <v>880000</v>
      </c>
      <c r="H75" s="250">
        <v>280000</v>
      </c>
      <c r="I75" s="250">
        <v>600000</v>
      </c>
      <c r="J75" s="257">
        <v>600000</v>
      </c>
      <c r="K75" s="181">
        <f>SUM(K78:K80)</f>
        <v>0</v>
      </c>
      <c r="L75" s="181">
        <f t="shared" ref="L75:N75" si="38">SUM(L78:L80)</f>
        <v>0</v>
      </c>
      <c r="M75" s="181">
        <f t="shared" si="38"/>
        <v>0</v>
      </c>
      <c r="N75" s="181">
        <f t="shared" si="38"/>
        <v>0</v>
      </c>
      <c r="O75" s="250">
        <f>SUM(O76)</f>
        <v>880000</v>
      </c>
      <c r="P75" s="250">
        <f>SUM(P76)</f>
        <v>280000</v>
      </c>
      <c r="Q75" s="250">
        <f>SUM(Q76)</f>
        <v>600000</v>
      </c>
      <c r="R75" s="257">
        <f>SUM(R76)</f>
        <v>600000</v>
      </c>
      <c r="S75" s="86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</row>
    <row r="76" spans="1:49" s="99" customFormat="1" ht="14.25" x14ac:dyDescent="0.2">
      <c r="A76" s="32" t="s">
        <v>108</v>
      </c>
      <c r="B76" s="33"/>
      <c r="C76" s="33"/>
      <c r="D76" s="31" t="s">
        <v>53</v>
      </c>
      <c r="E76" s="132"/>
      <c r="F76" s="132"/>
      <c r="G76" s="240">
        <v>880000</v>
      </c>
      <c r="H76" s="240">
        <v>280000</v>
      </c>
      <c r="I76" s="240">
        <v>600000</v>
      </c>
      <c r="J76" s="241">
        <v>600000</v>
      </c>
      <c r="K76" s="132">
        <f>SUM(K78:K80)</f>
        <v>0</v>
      </c>
      <c r="L76" s="132">
        <f t="shared" ref="L76:N76" si="39">SUM(L78:L80)</f>
        <v>0</v>
      </c>
      <c r="M76" s="132">
        <f t="shared" si="39"/>
        <v>0</v>
      </c>
      <c r="N76" s="132">
        <f t="shared" si="39"/>
        <v>0</v>
      </c>
      <c r="O76" s="240">
        <f>SUM(O77:O80)</f>
        <v>880000</v>
      </c>
      <c r="P76" s="240">
        <f>SUM(P77:P80)</f>
        <v>280000</v>
      </c>
      <c r="Q76" s="240">
        <f>SUM(Q77:Q80)</f>
        <v>600000</v>
      </c>
      <c r="R76" s="241">
        <f>SUM(R77:R80)</f>
        <v>600000</v>
      </c>
      <c r="S76" s="86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</row>
    <row r="77" spans="1:49" ht="45" hidden="1" x14ac:dyDescent="0.25">
      <c r="A77" s="122" t="s">
        <v>25</v>
      </c>
      <c r="B77" s="369" t="s">
        <v>26</v>
      </c>
      <c r="C77" s="123" t="s">
        <v>85</v>
      </c>
      <c r="D77" s="121" t="s">
        <v>27</v>
      </c>
      <c r="E77" s="209" t="s">
        <v>258</v>
      </c>
      <c r="F77" s="210" t="s">
        <v>259</v>
      </c>
      <c r="G77" s="255">
        <v>0</v>
      </c>
      <c r="H77" s="232"/>
      <c r="I77" s="232"/>
      <c r="J77" s="256"/>
      <c r="K77" s="210"/>
      <c r="L77" s="210"/>
      <c r="M77" s="210"/>
      <c r="N77" s="210"/>
      <c r="O77" s="255">
        <f t="shared" ref="O77" si="40">SUM(P77+Q77)</f>
        <v>0</v>
      </c>
      <c r="P77" s="232"/>
      <c r="Q77" s="232"/>
      <c r="R77" s="256"/>
      <c r="S77" s="116"/>
    </row>
    <row r="78" spans="1:49" ht="45" x14ac:dyDescent="0.25">
      <c r="A78" s="175" t="s">
        <v>22</v>
      </c>
      <c r="B78" s="176" t="s">
        <v>23</v>
      </c>
      <c r="C78" s="178" t="s">
        <v>97</v>
      </c>
      <c r="D78" s="347" t="s">
        <v>24</v>
      </c>
      <c r="E78" s="209" t="s">
        <v>258</v>
      </c>
      <c r="F78" s="210" t="s">
        <v>259</v>
      </c>
      <c r="G78" s="255">
        <v>280000</v>
      </c>
      <c r="H78" s="232">
        <v>0</v>
      </c>
      <c r="I78" s="232">
        <v>280000</v>
      </c>
      <c r="J78" s="256">
        <v>280000</v>
      </c>
      <c r="K78" s="210"/>
      <c r="L78" s="210"/>
      <c r="M78" s="210"/>
      <c r="N78" s="210"/>
      <c r="O78" s="255">
        <f t="shared" ref="O78:O80" si="41">SUM(G78+K78)</f>
        <v>280000</v>
      </c>
      <c r="P78" s="255">
        <f t="shared" ref="P78:P80" si="42">SUM(H78+L78)</f>
        <v>0</v>
      </c>
      <c r="Q78" s="255">
        <f t="shared" ref="Q78:Q80" si="43">SUM(I78+M78)</f>
        <v>280000</v>
      </c>
      <c r="R78" s="255">
        <f t="shared" ref="R78:R80" si="44">SUM(J78+N78)</f>
        <v>280000</v>
      </c>
      <c r="S78" s="346"/>
    </row>
    <row r="79" spans="1:49" ht="45" x14ac:dyDescent="0.25">
      <c r="A79" s="330">
        <v>1017324</v>
      </c>
      <c r="B79" s="331">
        <v>7324</v>
      </c>
      <c r="C79" s="332" t="s">
        <v>82</v>
      </c>
      <c r="D79" s="394" t="s">
        <v>428</v>
      </c>
      <c r="E79" s="209" t="s">
        <v>258</v>
      </c>
      <c r="F79" s="210" t="s">
        <v>259</v>
      </c>
      <c r="G79" s="247">
        <v>320000</v>
      </c>
      <c r="H79" s="248">
        <v>0</v>
      </c>
      <c r="I79" s="248">
        <v>320000</v>
      </c>
      <c r="J79" s="498">
        <v>320000</v>
      </c>
      <c r="K79" s="497"/>
      <c r="L79" s="497"/>
      <c r="M79" s="497"/>
      <c r="N79" s="497"/>
      <c r="O79" s="255">
        <f t="shared" si="41"/>
        <v>320000</v>
      </c>
      <c r="P79" s="255">
        <f t="shared" si="42"/>
        <v>0</v>
      </c>
      <c r="Q79" s="255">
        <f t="shared" si="43"/>
        <v>320000</v>
      </c>
      <c r="R79" s="255">
        <f t="shared" si="44"/>
        <v>320000</v>
      </c>
      <c r="S79" s="346"/>
    </row>
    <row r="80" spans="1:49" ht="45.75" thickBot="1" x14ac:dyDescent="0.3">
      <c r="A80" s="140">
        <v>1014082</v>
      </c>
      <c r="B80" s="134">
        <v>4082</v>
      </c>
      <c r="C80" s="141" t="s">
        <v>98</v>
      </c>
      <c r="D80" s="128" t="s">
        <v>175</v>
      </c>
      <c r="E80" s="370" t="s">
        <v>274</v>
      </c>
      <c r="F80" s="370" t="s">
        <v>275</v>
      </c>
      <c r="G80" s="234">
        <v>280000</v>
      </c>
      <c r="H80" s="235">
        <v>280000</v>
      </c>
      <c r="I80" s="236">
        <v>0</v>
      </c>
      <c r="J80" s="237">
        <v>0</v>
      </c>
      <c r="K80" s="370"/>
      <c r="L80" s="370"/>
      <c r="M80" s="370"/>
      <c r="N80" s="370"/>
      <c r="O80" s="255">
        <f t="shared" si="41"/>
        <v>280000</v>
      </c>
      <c r="P80" s="255">
        <f t="shared" si="42"/>
        <v>280000</v>
      </c>
      <c r="Q80" s="255">
        <f t="shared" si="43"/>
        <v>0</v>
      </c>
      <c r="R80" s="255">
        <f t="shared" si="44"/>
        <v>0</v>
      </c>
      <c r="S80" s="116"/>
    </row>
    <row r="81" spans="1:49" s="99" customFormat="1" ht="28.5" x14ac:dyDescent="0.2">
      <c r="A81" s="96" t="s">
        <v>148</v>
      </c>
      <c r="B81" s="97"/>
      <c r="C81" s="97"/>
      <c r="D81" s="360" t="s">
        <v>55</v>
      </c>
      <c r="E81" s="131"/>
      <c r="F81" s="131"/>
      <c r="G81" s="238">
        <v>176000</v>
      </c>
      <c r="H81" s="238">
        <v>115000</v>
      </c>
      <c r="I81" s="238">
        <v>61000</v>
      </c>
      <c r="J81" s="239">
        <v>0</v>
      </c>
      <c r="K81" s="131">
        <f>SUM(K83:K84)</f>
        <v>0</v>
      </c>
      <c r="L81" s="131">
        <f t="shared" ref="L81:N81" si="45">SUM(L83:L84)</f>
        <v>0</v>
      </c>
      <c r="M81" s="131">
        <f t="shared" si="45"/>
        <v>0</v>
      </c>
      <c r="N81" s="131">
        <f t="shared" si="45"/>
        <v>0</v>
      </c>
      <c r="O81" s="238">
        <f>SUM(O82)</f>
        <v>176000</v>
      </c>
      <c r="P81" s="238">
        <f>SUM(P82)</f>
        <v>115000</v>
      </c>
      <c r="Q81" s="238">
        <f>SUM(Q82)</f>
        <v>61000</v>
      </c>
      <c r="R81" s="239">
        <f>SUM(R82)</f>
        <v>0</v>
      </c>
      <c r="S81" s="86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</row>
    <row r="82" spans="1:49" s="99" customFormat="1" ht="28.5" x14ac:dyDescent="0.2">
      <c r="A82" s="32" t="s">
        <v>149</v>
      </c>
      <c r="B82" s="33"/>
      <c r="C82" s="33"/>
      <c r="D82" s="31" t="s">
        <v>55</v>
      </c>
      <c r="E82" s="132"/>
      <c r="F82" s="132"/>
      <c r="G82" s="240">
        <v>176000</v>
      </c>
      <c r="H82" s="240">
        <v>115000</v>
      </c>
      <c r="I82" s="240">
        <v>61000</v>
      </c>
      <c r="J82" s="241">
        <v>0</v>
      </c>
      <c r="K82" s="132">
        <f>SUM(K83:K84)</f>
        <v>0</v>
      </c>
      <c r="L82" s="132">
        <f t="shared" ref="L82:N82" si="46">SUM(L83:L84)</f>
        <v>0</v>
      </c>
      <c r="M82" s="132">
        <f t="shared" si="46"/>
        <v>0</v>
      </c>
      <c r="N82" s="132">
        <f t="shared" si="46"/>
        <v>0</v>
      </c>
      <c r="O82" s="240">
        <f>SUM(O83:O84)</f>
        <v>176000</v>
      </c>
      <c r="P82" s="240">
        <f>SUM(P83:P84)</f>
        <v>115000</v>
      </c>
      <c r="Q82" s="240">
        <f>SUM(Q83:Q84)</f>
        <v>61000</v>
      </c>
      <c r="R82" s="241">
        <f>SUM(R83:R84)</f>
        <v>0</v>
      </c>
      <c r="S82" s="86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</row>
    <row r="83" spans="1:49" ht="45" x14ac:dyDescent="0.25">
      <c r="A83" s="122" t="s">
        <v>41</v>
      </c>
      <c r="B83" s="123" t="s">
        <v>42</v>
      </c>
      <c r="C83" s="123" t="s">
        <v>100</v>
      </c>
      <c r="D83" s="135" t="s">
        <v>260</v>
      </c>
      <c r="E83" s="71" t="s">
        <v>258</v>
      </c>
      <c r="F83" s="183" t="s">
        <v>259</v>
      </c>
      <c r="G83" s="255">
        <v>151000</v>
      </c>
      <c r="H83" s="232">
        <v>90000</v>
      </c>
      <c r="I83" s="243">
        <v>61000</v>
      </c>
      <c r="J83" s="244">
        <v>0</v>
      </c>
      <c r="K83" s="210"/>
      <c r="L83" s="210"/>
      <c r="M83" s="210"/>
      <c r="N83" s="210"/>
      <c r="O83" s="255">
        <f t="shared" ref="O83:O84" si="47">SUM(G83+K83)</f>
        <v>151000</v>
      </c>
      <c r="P83" s="255">
        <f t="shared" ref="P83:P84" si="48">SUM(H83+L83)</f>
        <v>90000</v>
      </c>
      <c r="Q83" s="255">
        <f t="shared" ref="Q83:Q84" si="49">SUM(I83+M83)</f>
        <v>61000</v>
      </c>
      <c r="R83" s="255">
        <f t="shared" ref="R83:R84" si="50">SUM(J83+N83)</f>
        <v>0</v>
      </c>
      <c r="S83" s="116"/>
    </row>
    <row r="84" spans="1:49" ht="45.75" thickBot="1" x14ac:dyDescent="0.3">
      <c r="A84" s="138" t="s">
        <v>187</v>
      </c>
      <c r="B84" s="139" t="s">
        <v>99</v>
      </c>
      <c r="C84" s="139" t="s">
        <v>81</v>
      </c>
      <c r="D84" s="182" t="s">
        <v>180</v>
      </c>
      <c r="E84" s="35" t="s">
        <v>274</v>
      </c>
      <c r="F84" s="35" t="s">
        <v>275</v>
      </c>
      <c r="G84" s="234">
        <v>25000</v>
      </c>
      <c r="H84" s="235">
        <v>25000</v>
      </c>
      <c r="I84" s="235">
        <v>0</v>
      </c>
      <c r="J84" s="259">
        <v>0</v>
      </c>
      <c r="K84" s="368"/>
      <c r="L84" s="368"/>
      <c r="M84" s="368"/>
      <c r="N84" s="368"/>
      <c r="O84" s="255">
        <f t="shared" si="47"/>
        <v>25000</v>
      </c>
      <c r="P84" s="255">
        <f t="shared" si="48"/>
        <v>25000</v>
      </c>
      <c r="Q84" s="255">
        <f t="shared" si="49"/>
        <v>0</v>
      </c>
      <c r="R84" s="255">
        <f t="shared" si="50"/>
        <v>0</v>
      </c>
      <c r="S84" s="116"/>
    </row>
    <row r="85" spans="1:49" ht="15" x14ac:dyDescent="0.25">
      <c r="A85" s="50" t="s">
        <v>146</v>
      </c>
      <c r="B85" s="51"/>
      <c r="C85" s="51"/>
      <c r="D85" s="42" t="s">
        <v>54</v>
      </c>
      <c r="E85" s="142"/>
      <c r="F85" s="142"/>
      <c r="G85" s="261">
        <v>2895000</v>
      </c>
      <c r="H85" s="261">
        <v>225000</v>
      </c>
      <c r="I85" s="261">
        <v>2670000</v>
      </c>
      <c r="J85" s="262">
        <v>0</v>
      </c>
      <c r="K85" s="142">
        <f>SUM(K87)</f>
        <v>-70000</v>
      </c>
      <c r="L85" s="142">
        <f t="shared" ref="L85:N85" si="51">SUM(L87)</f>
        <v>0</v>
      </c>
      <c r="M85" s="142">
        <f t="shared" si="51"/>
        <v>-70000</v>
      </c>
      <c r="N85" s="142">
        <f t="shared" si="51"/>
        <v>0</v>
      </c>
      <c r="O85" s="261">
        <f t="shared" ref="O85:R86" si="52">SUM(O86)</f>
        <v>2825000</v>
      </c>
      <c r="P85" s="261">
        <f t="shared" si="52"/>
        <v>225000</v>
      </c>
      <c r="Q85" s="261">
        <f t="shared" si="52"/>
        <v>2600000</v>
      </c>
      <c r="R85" s="262">
        <f t="shared" si="52"/>
        <v>0</v>
      </c>
      <c r="S85" s="116"/>
    </row>
    <row r="86" spans="1:49" ht="15" x14ac:dyDescent="0.25">
      <c r="A86" s="46" t="s">
        <v>147</v>
      </c>
      <c r="B86" s="47"/>
      <c r="C86" s="47"/>
      <c r="D86" s="45" t="s">
        <v>54</v>
      </c>
      <c r="E86" s="143"/>
      <c r="F86" s="143"/>
      <c r="G86" s="263">
        <v>2895000</v>
      </c>
      <c r="H86" s="263">
        <v>225000</v>
      </c>
      <c r="I86" s="263">
        <v>2670000</v>
      </c>
      <c r="J86" s="264">
        <v>0</v>
      </c>
      <c r="K86" s="143">
        <f>SUM(K87)</f>
        <v>-70000</v>
      </c>
      <c r="L86" s="143">
        <f t="shared" ref="L86:N86" si="53">SUM(L87)</f>
        <v>0</v>
      </c>
      <c r="M86" s="143">
        <f t="shared" si="53"/>
        <v>-70000</v>
      </c>
      <c r="N86" s="143">
        <f t="shared" si="53"/>
        <v>0</v>
      </c>
      <c r="O86" s="263">
        <f t="shared" si="52"/>
        <v>2825000</v>
      </c>
      <c r="P86" s="263">
        <f t="shared" si="52"/>
        <v>225000</v>
      </c>
      <c r="Q86" s="263">
        <f t="shared" si="52"/>
        <v>2600000</v>
      </c>
      <c r="R86" s="264">
        <f t="shared" si="52"/>
        <v>0</v>
      </c>
      <c r="S86" s="116"/>
    </row>
    <row r="87" spans="1:49" ht="45.75" thickBot="1" x14ac:dyDescent="0.3">
      <c r="A87" s="110" t="s">
        <v>45</v>
      </c>
      <c r="B87" s="111" t="s">
        <v>46</v>
      </c>
      <c r="C87" s="111" t="s">
        <v>99</v>
      </c>
      <c r="D87" s="112" t="s">
        <v>47</v>
      </c>
      <c r="E87" s="185" t="s">
        <v>258</v>
      </c>
      <c r="F87" s="186" t="s">
        <v>259</v>
      </c>
      <c r="G87" s="234">
        <v>2895000</v>
      </c>
      <c r="H87" s="235">
        <v>225000</v>
      </c>
      <c r="I87" s="235">
        <v>2670000</v>
      </c>
      <c r="J87" s="259">
        <v>0</v>
      </c>
      <c r="K87" s="186">
        <f>SUM(L87:M87)</f>
        <v>-70000</v>
      </c>
      <c r="L87" s="186"/>
      <c r="M87" s="186">
        <v>-70000</v>
      </c>
      <c r="N87" s="186"/>
      <c r="O87" s="255">
        <f>SUM(G87+K87)</f>
        <v>2825000</v>
      </c>
      <c r="P87" s="255">
        <f t="shared" ref="P87" si="54">SUM(H87+L87)</f>
        <v>225000</v>
      </c>
      <c r="Q87" s="255">
        <f t="shared" ref="Q87" si="55">SUM(I87+M87)</f>
        <v>2600000</v>
      </c>
      <c r="R87" s="255">
        <f t="shared" ref="R87" si="56">SUM(J87+N87)</f>
        <v>0</v>
      </c>
      <c r="S87" s="116"/>
    </row>
    <row r="88" spans="1:49" s="73" customFormat="1" ht="15" thickBot="1" x14ac:dyDescent="0.25">
      <c r="A88" s="170" t="s">
        <v>226</v>
      </c>
      <c r="B88" s="171" t="s">
        <v>226</v>
      </c>
      <c r="C88" s="171" t="s">
        <v>226</v>
      </c>
      <c r="D88" s="168" t="s">
        <v>232</v>
      </c>
      <c r="E88" s="169" t="s">
        <v>226</v>
      </c>
      <c r="F88" s="169" t="s">
        <v>226</v>
      </c>
      <c r="G88" s="265">
        <f>SUM(G82+G76+G62+G48+G43+G33+G15+G85)</f>
        <v>36846066.640000001</v>
      </c>
      <c r="H88" s="265">
        <f>SUM(H82+H76+H62+H48+H43+H33+H15+H85)</f>
        <v>24638708</v>
      </c>
      <c r="I88" s="265">
        <f>SUM(I82+I76+I62+I48+I43+I33+I15+I85)</f>
        <v>12707358.640000001</v>
      </c>
      <c r="J88" s="266">
        <f>SUM(J82+J76+J62+J48+J43+J33+J15+J85)</f>
        <v>9714858.6400000006</v>
      </c>
      <c r="K88" s="266">
        <f t="shared" ref="K88:O88" si="57">SUM(K82+K76+K62+K48+K43+K33+K15+K85)</f>
        <v>543270.28</v>
      </c>
      <c r="L88" s="266">
        <f t="shared" si="57"/>
        <v>70000</v>
      </c>
      <c r="M88" s="266">
        <f t="shared" si="57"/>
        <v>473270.28</v>
      </c>
      <c r="N88" s="266">
        <f t="shared" si="57"/>
        <v>-194270.69</v>
      </c>
      <c r="O88" s="266">
        <f t="shared" si="57"/>
        <v>37389336.920000002</v>
      </c>
      <c r="P88" s="265">
        <f>SUM(P82+P76+P62+P48+P43+P33+P15+P85)</f>
        <v>24708708</v>
      </c>
      <c r="Q88" s="265">
        <f>SUM(Q82+Q76+Q62+Q48+Q43+Q33+Q15+Q85)</f>
        <v>13180628.92</v>
      </c>
      <c r="R88" s="266">
        <f>SUM(R82+R76+R62+R48+R43+R33+R15+R85)</f>
        <v>9520587.9499999993</v>
      </c>
      <c r="S88" s="86"/>
    </row>
    <row r="89" spans="1:49" s="40" customFormat="1" ht="15" x14ac:dyDescent="0.2">
      <c r="A89" s="37"/>
      <c r="B89" s="37"/>
      <c r="C89" s="37"/>
      <c r="D89" s="38"/>
      <c r="E89" s="39"/>
      <c r="F89" s="39"/>
      <c r="G89" s="39"/>
      <c r="H89" s="39"/>
      <c r="I89" s="39"/>
      <c r="J89" s="39"/>
      <c r="K89" s="39"/>
      <c r="L89" s="39"/>
      <c r="M89" s="39"/>
      <c r="N89" s="39"/>
    </row>
    <row r="90" spans="1:49" s="4" customFormat="1" ht="21.75" customHeight="1" x14ac:dyDescent="0.3">
      <c r="B90" s="277" t="s">
        <v>393</v>
      </c>
      <c r="D90" s="95"/>
      <c r="F90" s="163"/>
      <c r="G90" s="163"/>
      <c r="H90" s="163"/>
      <c r="I90" s="163"/>
      <c r="J90" s="163"/>
      <c r="K90" s="163"/>
      <c r="L90" s="163"/>
      <c r="M90" s="163"/>
      <c r="N90" s="163"/>
      <c r="O90" s="163" t="s">
        <v>395</v>
      </c>
      <c r="Q90" s="2"/>
      <c r="R90" s="2"/>
      <c r="S90" s="2"/>
    </row>
    <row r="92" spans="1:49" ht="23.25" customHeight="1" x14ac:dyDescent="0.2">
      <c r="A92" s="583" t="s">
        <v>70</v>
      </c>
      <c r="B92" s="583"/>
      <c r="C92" s="583"/>
      <c r="D92" s="583"/>
      <c r="E92" s="583"/>
      <c r="F92" s="583"/>
      <c r="G92" s="436"/>
      <c r="H92" s="436"/>
      <c r="I92" s="436"/>
      <c r="J92" s="436"/>
      <c r="K92" s="436"/>
      <c r="L92" s="436"/>
      <c r="M92" s="436"/>
      <c r="N92" s="436"/>
      <c r="O92" s="436"/>
      <c r="P92" s="436"/>
      <c r="Q92" s="436"/>
      <c r="R92" s="436"/>
    </row>
    <row r="93" spans="1:49" ht="20.25" customHeight="1" x14ac:dyDescent="0.2">
      <c r="A93" s="582" t="s">
        <v>71</v>
      </c>
      <c r="B93" s="582"/>
      <c r="C93" s="582"/>
      <c r="D93" s="582"/>
      <c r="E93" s="582"/>
      <c r="F93" s="582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</row>
    <row r="94" spans="1:49" ht="20.25" customHeight="1" x14ac:dyDescent="0.2">
      <c r="A94" s="582" t="s">
        <v>73</v>
      </c>
      <c r="B94" s="582"/>
      <c r="C94" s="582"/>
      <c r="D94" s="582"/>
      <c r="E94" s="582"/>
      <c r="F94" s="582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</row>
    <row r="95" spans="1:49" ht="30.75" customHeight="1" x14ac:dyDescent="0.2">
      <c r="A95" s="582" t="s">
        <v>72</v>
      </c>
      <c r="B95" s="582"/>
      <c r="C95" s="582"/>
      <c r="D95" s="582"/>
      <c r="E95" s="582"/>
      <c r="F95" s="582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</row>
    <row r="96" spans="1:49" ht="21" customHeight="1" x14ac:dyDescent="0.2">
      <c r="A96" s="582" t="s">
        <v>74</v>
      </c>
      <c r="B96" s="582"/>
      <c r="C96" s="582"/>
      <c r="D96" s="582"/>
      <c r="E96" s="582"/>
      <c r="F96" s="582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</row>
    <row r="100" spans="5:15" ht="31.5" x14ac:dyDescent="0.45">
      <c r="E100" s="160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</row>
  </sheetData>
  <mergeCells count="27">
    <mergeCell ref="A94:F94"/>
    <mergeCell ref="A95:F95"/>
    <mergeCell ref="A96:F96"/>
    <mergeCell ref="A93:F93"/>
    <mergeCell ref="A92:F92"/>
    <mergeCell ref="K11:N11"/>
    <mergeCell ref="J4:L4"/>
    <mergeCell ref="Q12:R12"/>
    <mergeCell ref="J5:K5"/>
    <mergeCell ref="O11:R11"/>
    <mergeCell ref="P12:P13"/>
    <mergeCell ref="O12:O13"/>
    <mergeCell ref="K12:K13"/>
    <mergeCell ref="L12:L13"/>
    <mergeCell ref="M12:N12"/>
    <mergeCell ref="C7:D7"/>
    <mergeCell ref="A6:F6"/>
    <mergeCell ref="G12:G13"/>
    <mergeCell ref="H12:H13"/>
    <mergeCell ref="I12:J12"/>
    <mergeCell ref="B11:B13"/>
    <mergeCell ref="A11:A13"/>
    <mergeCell ref="F11:F13"/>
    <mergeCell ref="E11:E13"/>
    <mergeCell ref="D11:D13"/>
    <mergeCell ref="C11:C13"/>
    <mergeCell ref="G11:J11"/>
  </mergeCells>
  <phoneticPr fontId="26" type="noConversion"/>
  <pageMargins left="0.45" right="0.38" top="0.5" bottom="0.2" header="0.45" footer="0.2"/>
  <pageSetup paperSize="9" scale="45" fitToHeight="32" orientation="landscape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zoomScale="55" zoomScaleNormal="55" workbookViewId="0">
      <selection activeCell="B8" sqref="B8"/>
    </sheetView>
  </sheetViews>
  <sheetFormatPr defaultColWidth="8.83203125" defaultRowHeight="16.5" x14ac:dyDescent="0.25"/>
  <cols>
    <col min="1" max="1" width="8.83203125" style="312"/>
    <col min="2" max="2" width="115.6640625" style="309" customWidth="1"/>
    <col min="3" max="16384" width="8.83203125" style="313"/>
  </cols>
  <sheetData>
    <row r="1" spans="1:8" ht="16.899999999999999" customHeight="1" x14ac:dyDescent="0.25">
      <c r="B1" s="327" t="s">
        <v>449</v>
      </c>
      <c r="D1" s="526"/>
      <c r="E1" s="526"/>
      <c r="F1" s="526"/>
      <c r="G1" s="526"/>
      <c r="H1" s="526"/>
    </row>
    <row r="2" spans="1:8" x14ac:dyDescent="0.25">
      <c r="B2" s="327" t="s">
        <v>450</v>
      </c>
    </row>
    <row r="3" spans="1:8" ht="18.600000000000001" customHeight="1" x14ac:dyDescent="0.25">
      <c r="B3" s="519" t="s">
        <v>454</v>
      </c>
      <c r="C3" s="437"/>
      <c r="D3" s="437"/>
    </row>
    <row r="4" spans="1:8" x14ac:dyDescent="0.25">
      <c r="B4" s="327" t="s">
        <v>451</v>
      </c>
      <c r="C4" s="437"/>
      <c r="D4" s="437"/>
    </row>
    <row r="5" spans="1:8" x14ac:dyDescent="0.25">
      <c r="B5" s="326" t="s">
        <v>453</v>
      </c>
      <c r="C5" s="518"/>
      <c r="D5" s="518"/>
    </row>
    <row r="6" spans="1:8" x14ac:dyDescent="0.25">
      <c r="B6" s="326" t="s">
        <v>452</v>
      </c>
      <c r="C6" s="518"/>
      <c r="D6" s="518"/>
    </row>
    <row r="7" spans="1:8" x14ac:dyDescent="0.25">
      <c r="B7" s="327" t="s">
        <v>456</v>
      </c>
    </row>
    <row r="8" spans="1:8" s="316" customFormat="1" x14ac:dyDescent="0.25">
      <c r="A8" s="314"/>
      <c r="B8" s="315" t="s">
        <v>294</v>
      </c>
    </row>
    <row r="9" spans="1:8" s="316" customFormat="1" x14ac:dyDescent="0.25">
      <c r="A9" s="314"/>
      <c r="B9" s="315" t="s">
        <v>396</v>
      </c>
    </row>
    <row r="10" spans="1:8" s="316" customFormat="1" x14ac:dyDescent="0.25">
      <c r="A10" s="314"/>
      <c r="B10" s="315" t="s">
        <v>397</v>
      </c>
    </row>
    <row r="11" spans="1:8" s="316" customFormat="1" x14ac:dyDescent="0.25">
      <c r="A11" s="314"/>
      <c r="B11" s="315"/>
    </row>
    <row r="12" spans="1:8" x14ac:dyDescent="0.25">
      <c r="A12" s="317" t="s">
        <v>310</v>
      </c>
      <c r="B12" s="307" t="s">
        <v>398</v>
      </c>
    </row>
    <row r="13" spans="1:8" s="309" customFormat="1" x14ac:dyDescent="0.25">
      <c r="A13" s="307">
        <v>1</v>
      </c>
      <c r="B13" s="318" t="s">
        <v>295</v>
      </c>
    </row>
    <row r="14" spans="1:8" s="309" customFormat="1" x14ac:dyDescent="0.25">
      <c r="A14" s="307">
        <v>2</v>
      </c>
      <c r="B14" s="318" t="s">
        <v>296</v>
      </c>
    </row>
    <row r="15" spans="1:8" s="309" customFormat="1" x14ac:dyDescent="0.25">
      <c r="A15" s="307">
        <v>3</v>
      </c>
      <c r="B15" s="308" t="s">
        <v>319</v>
      </c>
    </row>
    <row r="16" spans="1:8" s="309" customFormat="1" x14ac:dyDescent="0.25">
      <c r="A16" s="307">
        <v>4</v>
      </c>
      <c r="B16" s="308" t="s">
        <v>320</v>
      </c>
    </row>
    <row r="17" spans="1:2" s="309" customFormat="1" x14ac:dyDescent="0.25">
      <c r="A17" s="307">
        <v>5</v>
      </c>
      <c r="B17" s="308" t="s">
        <v>321</v>
      </c>
    </row>
    <row r="18" spans="1:2" s="309" customFormat="1" x14ac:dyDescent="0.25">
      <c r="A18" s="307">
        <v>6</v>
      </c>
      <c r="B18" s="308" t="s">
        <v>322</v>
      </c>
    </row>
    <row r="19" spans="1:2" s="309" customFormat="1" x14ac:dyDescent="0.25">
      <c r="A19" s="307">
        <v>7</v>
      </c>
      <c r="B19" s="308" t="s">
        <v>323</v>
      </c>
    </row>
    <row r="20" spans="1:2" s="309" customFormat="1" x14ac:dyDescent="0.25">
      <c r="A20" s="307">
        <v>8</v>
      </c>
      <c r="B20" s="308" t="s">
        <v>324</v>
      </c>
    </row>
    <row r="21" spans="1:2" s="309" customFormat="1" x14ac:dyDescent="0.25">
      <c r="A21" s="307">
        <v>9</v>
      </c>
      <c r="B21" s="308" t="s">
        <v>314</v>
      </c>
    </row>
    <row r="22" spans="1:2" s="309" customFormat="1" x14ac:dyDescent="0.25">
      <c r="A22" s="307">
        <v>10</v>
      </c>
      <c r="B22" s="308" t="s">
        <v>313</v>
      </c>
    </row>
    <row r="23" spans="1:2" s="309" customFormat="1" x14ac:dyDescent="0.25">
      <c r="A23" s="307">
        <v>11</v>
      </c>
      <c r="B23" s="308" t="s">
        <v>312</v>
      </c>
    </row>
    <row r="24" spans="1:2" s="309" customFormat="1" x14ac:dyDescent="0.25">
      <c r="A24" s="307">
        <v>12</v>
      </c>
      <c r="B24" s="308" t="s">
        <v>325</v>
      </c>
    </row>
    <row r="25" spans="1:2" s="309" customFormat="1" x14ac:dyDescent="0.25">
      <c r="A25" s="307">
        <v>13</v>
      </c>
      <c r="B25" s="308" t="s">
        <v>326</v>
      </c>
    </row>
    <row r="26" spans="1:2" s="309" customFormat="1" x14ac:dyDescent="0.25">
      <c r="A26" s="307">
        <v>14</v>
      </c>
      <c r="B26" s="308" t="s">
        <v>311</v>
      </c>
    </row>
    <row r="27" spans="1:2" s="309" customFormat="1" x14ac:dyDescent="0.25">
      <c r="A27" s="307">
        <v>15</v>
      </c>
      <c r="B27" s="319" t="s">
        <v>382</v>
      </c>
    </row>
    <row r="28" spans="1:2" s="309" customFormat="1" x14ac:dyDescent="0.25">
      <c r="A28" s="307">
        <v>16</v>
      </c>
      <c r="B28" s="319" t="s">
        <v>383</v>
      </c>
    </row>
    <row r="29" spans="1:2" s="309" customFormat="1" x14ac:dyDescent="0.25">
      <c r="A29" s="307">
        <v>17</v>
      </c>
      <c r="B29" s="319" t="s">
        <v>384</v>
      </c>
    </row>
    <row r="30" spans="1:2" s="309" customFormat="1" x14ac:dyDescent="0.25">
      <c r="A30" s="307">
        <v>18</v>
      </c>
      <c r="B30" s="319" t="s">
        <v>387</v>
      </c>
    </row>
    <row r="31" spans="1:2" s="309" customFormat="1" x14ac:dyDescent="0.25">
      <c r="A31" s="307">
        <v>19</v>
      </c>
      <c r="B31" s="319" t="s">
        <v>386</v>
      </c>
    </row>
    <row r="32" spans="1:2" s="309" customFormat="1" x14ac:dyDescent="0.25">
      <c r="A32" s="307">
        <v>20</v>
      </c>
      <c r="B32" s="319" t="s">
        <v>385</v>
      </c>
    </row>
    <row r="33" spans="1:2" s="309" customFormat="1" x14ac:dyDescent="0.25">
      <c r="A33" s="307">
        <v>21</v>
      </c>
      <c r="B33" s="308" t="s">
        <v>317</v>
      </c>
    </row>
    <row r="34" spans="1:2" s="309" customFormat="1" x14ac:dyDescent="0.25">
      <c r="A34" s="307">
        <v>22</v>
      </c>
      <c r="B34" s="308" t="s">
        <v>318</v>
      </c>
    </row>
    <row r="35" spans="1:2" s="309" customFormat="1" x14ac:dyDescent="0.25">
      <c r="A35" s="307">
        <v>23</v>
      </c>
      <c r="B35" s="308" t="s">
        <v>297</v>
      </c>
    </row>
    <row r="36" spans="1:2" s="309" customFormat="1" x14ac:dyDescent="0.25">
      <c r="A36" s="307">
        <v>24</v>
      </c>
      <c r="B36" s="308" t="s">
        <v>316</v>
      </c>
    </row>
    <row r="37" spans="1:2" s="309" customFormat="1" x14ac:dyDescent="0.25">
      <c r="A37" s="307">
        <v>25</v>
      </c>
      <c r="B37" s="308" t="s">
        <v>298</v>
      </c>
    </row>
    <row r="38" spans="1:2" s="309" customFormat="1" x14ac:dyDescent="0.25">
      <c r="A38" s="307">
        <v>26</v>
      </c>
      <c r="B38" s="308" t="s">
        <v>327</v>
      </c>
    </row>
    <row r="39" spans="1:2" s="309" customFormat="1" x14ac:dyDescent="0.25">
      <c r="A39" s="307">
        <v>27</v>
      </c>
      <c r="B39" s="308" t="s">
        <v>299</v>
      </c>
    </row>
    <row r="40" spans="1:2" s="309" customFormat="1" x14ac:dyDescent="0.25">
      <c r="A40" s="307">
        <v>28</v>
      </c>
      <c r="B40" s="308" t="s">
        <v>315</v>
      </c>
    </row>
    <row r="41" spans="1:2" s="309" customFormat="1" x14ac:dyDescent="0.25">
      <c r="A41" s="307">
        <v>29</v>
      </c>
      <c r="B41" s="318" t="s">
        <v>300</v>
      </c>
    </row>
    <row r="42" spans="1:2" s="309" customFormat="1" ht="37.15" customHeight="1" x14ac:dyDescent="0.25">
      <c r="A42" s="307">
        <v>30</v>
      </c>
      <c r="B42" s="310" t="s">
        <v>329</v>
      </c>
    </row>
    <row r="43" spans="1:2" s="309" customFormat="1" ht="37.5" x14ac:dyDescent="0.3">
      <c r="A43" s="307">
        <v>31</v>
      </c>
      <c r="B43" s="311" t="s">
        <v>330</v>
      </c>
    </row>
    <row r="44" spans="1:2" s="309" customFormat="1" ht="37.5" x14ac:dyDescent="0.3">
      <c r="A44" s="307">
        <v>32</v>
      </c>
      <c r="B44" s="311" t="s">
        <v>331</v>
      </c>
    </row>
    <row r="45" spans="1:2" s="309" customFormat="1" ht="37.5" x14ac:dyDescent="0.3">
      <c r="A45" s="307">
        <v>33</v>
      </c>
      <c r="B45" s="311" t="s">
        <v>332</v>
      </c>
    </row>
    <row r="46" spans="1:2" s="309" customFormat="1" ht="37.5" x14ac:dyDescent="0.3">
      <c r="A46" s="307">
        <v>34</v>
      </c>
      <c r="B46" s="311" t="s">
        <v>333</v>
      </c>
    </row>
    <row r="47" spans="1:2" s="309" customFormat="1" ht="37.5" x14ac:dyDescent="0.25">
      <c r="A47" s="307">
        <v>35</v>
      </c>
      <c r="B47" s="320" t="s">
        <v>334</v>
      </c>
    </row>
    <row r="48" spans="1:2" s="309" customFormat="1" ht="37.5" x14ac:dyDescent="0.25">
      <c r="A48" s="307">
        <v>36</v>
      </c>
      <c r="B48" s="320" t="s">
        <v>335</v>
      </c>
    </row>
    <row r="49" spans="1:2" s="309" customFormat="1" ht="37.5" x14ac:dyDescent="0.3">
      <c r="A49" s="307">
        <v>37</v>
      </c>
      <c r="B49" s="311" t="s">
        <v>336</v>
      </c>
    </row>
    <row r="50" spans="1:2" s="309" customFormat="1" ht="37.5" x14ac:dyDescent="0.3">
      <c r="A50" s="307">
        <v>38</v>
      </c>
      <c r="B50" s="311" t="s">
        <v>337</v>
      </c>
    </row>
    <row r="51" spans="1:2" s="309" customFormat="1" ht="18.75" x14ac:dyDescent="0.3">
      <c r="A51" s="307">
        <v>39</v>
      </c>
      <c r="B51" s="311" t="s">
        <v>338</v>
      </c>
    </row>
    <row r="52" spans="1:2" s="309" customFormat="1" ht="18.75" x14ac:dyDescent="0.25">
      <c r="A52" s="307">
        <v>40</v>
      </c>
      <c r="B52" s="320" t="s">
        <v>301</v>
      </c>
    </row>
    <row r="53" spans="1:2" s="309" customFormat="1" ht="18.75" x14ac:dyDescent="0.3">
      <c r="A53" s="307">
        <v>41</v>
      </c>
      <c r="B53" s="311" t="s">
        <v>339</v>
      </c>
    </row>
    <row r="54" spans="1:2" s="309" customFormat="1" ht="37.5" x14ac:dyDescent="0.3">
      <c r="A54" s="307">
        <v>42</v>
      </c>
      <c r="B54" s="311" t="s">
        <v>340</v>
      </c>
    </row>
    <row r="55" spans="1:2" s="309" customFormat="1" ht="37.5" x14ac:dyDescent="0.3">
      <c r="A55" s="307">
        <v>43</v>
      </c>
      <c r="B55" s="311" t="s">
        <v>341</v>
      </c>
    </row>
    <row r="56" spans="1:2" s="309" customFormat="1" ht="37.5" x14ac:dyDescent="0.3">
      <c r="A56" s="307">
        <v>44</v>
      </c>
      <c r="B56" s="311" t="s">
        <v>342</v>
      </c>
    </row>
    <row r="57" spans="1:2" s="309" customFormat="1" ht="37.5" x14ac:dyDescent="0.3">
      <c r="A57" s="307">
        <v>45</v>
      </c>
      <c r="B57" s="311" t="s">
        <v>343</v>
      </c>
    </row>
    <row r="58" spans="1:2" s="309" customFormat="1" ht="37.5" x14ac:dyDescent="0.3">
      <c r="A58" s="307">
        <v>46</v>
      </c>
      <c r="B58" s="311" t="s">
        <v>344</v>
      </c>
    </row>
    <row r="59" spans="1:2" s="309" customFormat="1" ht="36.6" customHeight="1" x14ac:dyDescent="0.25">
      <c r="A59" s="307">
        <v>47</v>
      </c>
      <c r="B59" s="310" t="s">
        <v>345</v>
      </c>
    </row>
    <row r="60" spans="1:2" s="309" customFormat="1" ht="37.5" x14ac:dyDescent="0.3">
      <c r="A60" s="307">
        <v>48</v>
      </c>
      <c r="B60" s="311" t="s">
        <v>346</v>
      </c>
    </row>
    <row r="61" spans="1:2" s="309" customFormat="1" ht="37.5" x14ac:dyDescent="0.3">
      <c r="A61" s="307">
        <v>49</v>
      </c>
      <c r="B61" s="321" t="s">
        <v>347</v>
      </c>
    </row>
    <row r="62" spans="1:2" s="309" customFormat="1" ht="37.5" x14ac:dyDescent="0.25">
      <c r="A62" s="307">
        <v>50</v>
      </c>
      <c r="B62" s="320" t="s">
        <v>348</v>
      </c>
    </row>
    <row r="63" spans="1:2" s="309" customFormat="1" ht="37.5" x14ac:dyDescent="0.25">
      <c r="A63" s="307">
        <v>51</v>
      </c>
      <c r="B63" s="320" t="s">
        <v>349</v>
      </c>
    </row>
    <row r="64" spans="1:2" s="309" customFormat="1" ht="37.5" x14ac:dyDescent="0.3">
      <c r="A64" s="307">
        <v>52</v>
      </c>
      <c r="B64" s="311" t="s">
        <v>350</v>
      </c>
    </row>
    <row r="65" spans="1:3" s="309" customFormat="1" ht="37.5" x14ac:dyDescent="0.3">
      <c r="A65" s="307">
        <v>53</v>
      </c>
      <c r="B65" s="311" t="s">
        <v>351</v>
      </c>
    </row>
    <row r="66" spans="1:3" s="309" customFormat="1" ht="18.75" x14ac:dyDescent="0.25">
      <c r="A66" s="307">
        <v>54</v>
      </c>
      <c r="B66" s="320" t="s">
        <v>352</v>
      </c>
    </row>
    <row r="67" spans="1:3" s="309" customFormat="1" ht="18.75" x14ac:dyDescent="0.25">
      <c r="A67" s="307">
        <v>55</v>
      </c>
      <c r="B67" s="320" t="s">
        <v>302</v>
      </c>
    </row>
    <row r="68" spans="1:3" s="309" customFormat="1" x14ac:dyDescent="0.25">
      <c r="A68" s="307">
        <v>56</v>
      </c>
      <c r="B68" s="322" t="s">
        <v>303</v>
      </c>
    </row>
    <row r="69" spans="1:3" s="309" customFormat="1" x14ac:dyDescent="0.25">
      <c r="A69" s="307">
        <v>57</v>
      </c>
      <c r="B69" s="323" t="s">
        <v>304</v>
      </c>
    </row>
    <row r="70" spans="1:3" s="309" customFormat="1" x14ac:dyDescent="0.25">
      <c r="A70" s="307">
        <v>58</v>
      </c>
      <c r="B70" s="308" t="s">
        <v>328</v>
      </c>
    </row>
    <row r="71" spans="1:3" x14ac:dyDescent="0.25">
      <c r="A71" s="312">
        <v>59</v>
      </c>
      <c r="B71" s="517" t="s">
        <v>448</v>
      </c>
    </row>
    <row r="72" spans="1:3" s="309" customFormat="1" x14ac:dyDescent="0.25">
      <c r="A72" s="307">
        <v>60</v>
      </c>
      <c r="B72" s="318" t="s">
        <v>305</v>
      </c>
    </row>
    <row r="73" spans="1:3" s="309" customFormat="1" x14ac:dyDescent="0.25">
      <c r="A73" s="307">
        <v>61</v>
      </c>
      <c r="B73" s="324" t="s">
        <v>306</v>
      </c>
    </row>
    <row r="74" spans="1:3" s="309" customFormat="1" x14ac:dyDescent="0.25">
      <c r="A74" s="307">
        <v>62</v>
      </c>
      <c r="B74" s="308" t="s">
        <v>307</v>
      </c>
    </row>
    <row r="75" spans="1:3" s="325" customFormat="1" x14ac:dyDescent="0.25">
      <c r="A75" s="307">
        <v>63</v>
      </c>
      <c r="B75" s="322" t="s">
        <v>308</v>
      </c>
      <c r="C75" s="309"/>
    </row>
    <row r="76" spans="1:3" s="325" customFormat="1" x14ac:dyDescent="0.25">
      <c r="A76" s="307">
        <v>64</v>
      </c>
      <c r="B76" s="322" t="s">
        <v>309</v>
      </c>
      <c r="C76" s="309"/>
    </row>
    <row r="78" spans="1:3" x14ac:dyDescent="0.25">
      <c r="A78" s="326"/>
      <c r="B78" s="327" t="s">
        <v>399</v>
      </c>
    </row>
  </sheetData>
  <mergeCells count="1">
    <mergeCell ref="D1:H1"/>
  </mergeCells>
  <pageMargins left="0.70866141732283472" right="0.32" top="0.54" bottom="0.74803149606299213" header="0.31496062992125984" footer="0.31496062992125984"/>
  <pageSetup paperSize="9" scale="82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E9F0D8-D347-4018-AAB1-B1DB44509D75}">
  <ds:schemaRefs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acedc1b3-a6a6-4744-bb8f-c9b717f8a9c9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2 джерела</vt:lpstr>
      <vt:lpstr>3 видатки</vt:lpstr>
      <vt:lpstr>7 програми</vt:lpstr>
      <vt:lpstr>8 установи</vt:lpstr>
      <vt:lpstr>'2 джерела'!Заголовки_для_печати</vt:lpstr>
      <vt:lpstr>'3 видатки'!Заголовки_для_печати</vt:lpstr>
      <vt:lpstr>'7 програми'!Заголовки_для_печати</vt:lpstr>
      <vt:lpstr>'2 джерела'!Область_печати</vt:lpstr>
      <vt:lpstr>'3 видатки'!Область_печати</vt:lpstr>
      <vt:lpstr>'7 програми'!Область_печати</vt:lpstr>
      <vt:lpstr>'8 установи'!Область_печати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Квасник</cp:lastModifiedBy>
  <cp:lastPrinted>2021-04-16T07:34:36Z</cp:lastPrinted>
  <dcterms:created xsi:type="dcterms:W3CDTF">2014-01-17T10:52:16Z</dcterms:created>
  <dcterms:modified xsi:type="dcterms:W3CDTF">2021-04-20T08:41:04Z</dcterms:modified>
</cp:coreProperties>
</file>