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05" yWindow="-105" windowWidth="19425" windowHeight="10425"/>
  </bookViews>
  <sheets>
    <sheet name="Лист1" sheetId="1" r:id="rId1"/>
  </sheets>
  <definedNames>
    <definedName name="_xlnm.Print_Area" localSheetId="0">Лист1!$A$1:$M$49</definedName>
  </definedNames>
  <calcPr calcId="144525"/>
</workbook>
</file>

<file path=xl/calcChain.xml><?xml version="1.0" encoding="utf-8"?>
<calcChain xmlns="http://schemas.openxmlformats.org/spreadsheetml/2006/main">
  <c r="M17" i="1" l="1"/>
  <c r="L17" i="1"/>
  <c r="J17" i="1"/>
  <c r="H17" i="1"/>
  <c r="M46" i="1"/>
  <c r="M45" i="1"/>
  <c r="M44" i="1"/>
  <c r="M43" i="1"/>
  <c r="M42" i="1"/>
  <c r="L42" i="1"/>
  <c r="J42" i="1"/>
  <c r="H42" i="1"/>
  <c r="M47" i="1" l="1"/>
  <c r="M41" i="1"/>
  <c r="M40" i="1"/>
  <c r="M39" i="1"/>
  <c r="M38" i="1"/>
  <c r="L37" i="1"/>
  <c r="L35" i="1" s="1"/>
  <c r="J37" i="1"/>
  <c r="J35" i="1" s="1"/>
  <c r="H37" i="1"/>
  <c r="H35" i="1" s="1"/>
  <c r="M31" i="1"/>
  <c r="M24" i="1"/>
  <c r="L23" i="1"/>
  <c r="L22" i="1" s="1"/>
  <c r="J23" i="1"/>
  <c r="J22" i="1" s="1"/>
  <c r="H23" i="1"/>
  <c r="H22" i="1" s="1"/>
  <c r="M22" i="1" l="1"/>
  <c r="M37" i="1"/>
  <c r="M35" i="1" s="1"/>
  <c r="M23" i="1"/>
  <c r="H29" i="1"/>
  <c r="J29" i="1"/>
  <c r="L29" i="1"/>
  <c r="M21" i="1" l="1"/>
  <c r="M20" i="1"/>
  <c r="M19" i="1"/>
  <c r="H18" i="1"/>
  <c r="J18" i="1"/>
  <c r="L18" i="1"/>
  <c r="M18" i="1" l="1"/>
  <c r="H13" i="1"/>
  <c r="L32" i="1"/>
  <c r="L26" i="1" s="1"/>
  <c r="L25" i="1" s="1"/>
  <c r="M33" i="1"/>
  <c r="M30" i="1"/>
  <c r="M29" i="1" s="1"/>
  <c r="M15" i="1"/>
  <c r="M14" i="1"/>
  <c r="L34" i="1"/>
  <c r="L16" i="1"/>
  <c r="L13" i="1"/>
  <c r="L12" i="1" s="1"/>
  <c r="L48" i="1" l="1"/>
  <c r="M13" i="1"/>
  <c r="M12" i="1" s="1"/>
  <c r="H32" i="1" l="1"/>
  <c r="H26" i="1" s="1"/>
  <c r="H25" i="1" s="1"/>
  <c r="J13" i="1" l="1"/>
  <c r="M34" i="1" l="1"/>
  <c r="J32" i="1"/>
  <c r="M32" i="1" l="1"/>
  <c r="M26" i="1" s="1"/>
  <c r="M25" i="1" s="1"/>
  <c r="J26" i="1"/>
  <c r="J25" i="1" s="1"/>
  <c r="M16" i="1"/>
  <c r="H12" i="1"/>
  <c r="J12" i="1"/>
  <c r="M48" i="1" l="1"/>
  <c r="H16" i="1"/>
  <c r="J34" i="1"/>
  <c r="I35" i="1" l="1"/>
  <c r="I34" i="1" s="1"/>
  <c r="H34" i="1"/>
  <c r="H48" i="1" s="1"/>
  <c r="J16" i="1"/>
  <c r="J48" i="1" s="1"/>
</calcChain>
</file>

<file path=xl/sharedStrings.xml><?xml version="1.0" encoding="utf-8"?>
<sst xmlns="http://schemas.openxmlformats.org/spreadsheetml/2006/main" count="96" uniqueCount="85">
  <si>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</si>
  <si>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</si>
  <si>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</si>
  <si>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</si>
  <si>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об'єкта будівництва / вид будівельних робіт, у тому числі проектні роботи</t>
  </si>
  <si>
    <t>Загальна тривалість будівництва (рік початку і завершення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</si>
  <si>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</si>
  <si>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</si>
  <si>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</si>
  <si>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</si>
  <si>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(код бюджету)</t>
  </si>
  <si>
    <t>Додаток 6</t>
  </si>
  <si>
    <t>0600000</t>
  </si>
  <si>
    <t>Відділ освіти міської ради</t>
  </si>
  <si>
    <t>0610000</t>
  </si>
  <si>
    <t>1100000</t>
  </si>
  <si>
    <t xml:space="preserve"> Відділ молоді та спорту міської ради</t>
  </si>
  <si>
    <t>1110000</t>
  </si>
  <si>
    <t>Відділ молоді та спорту міської ради</t>
  </si>
  <si>
    <t>1200000</t>
  </si>
  <si>
    <t xml:space="preserve">Управління житлово-комунального господарства та містобудування міської ради </t>
  </si>
  <si>
    <t>1210000</t>
  </si>
  <si>
    <t xml:space="preserve">Всього </t>
  </si>
  <si>
    <t>Затверджено</t>
  </si>
  <si>
    <t>7321</t>
  </si>
  <si>
    <t>0443</t>
  </si>
  <si>
    <t>0617321</t>
  </si>
  <si>
    <t>0200000</t>
  </si>
  <si>
    <t xml:space="preserve"> Виконавчий комітет міської ради </t>
  </si>
  <si>
    <t>0210000</t>
  </si>
  <si>
    <t>7330</t>
  </si>
  <si>
    <t>0217330</t>
  </si>
  <si>
    <t>Капітальний ремонт фасаду приміщення ЦНАП по вул. К.Московська, 8.</t>
  </si>
  <si>
    <t>Капітальний ремонт гідроспоруди (коригування ПКД) с.Некрасове</t>
  </si>
  <si>
    <t>Виконання інвестиційних проектів</t>
  </si>
  <si>
    <t>7360</t>
  </si>
  <si>
    <t>Співфінансування інвестиційних проектів, що реалізуються за рахунок коштів державного фонду регіонального розвитку</t>
  </si>
  <si>
    <t>0490</t>
  </si>
  <si>
    <t>7361</t>
  </si>
  <si>
    <t>1117361</t>
  </si>
  <si>
    <t xml:space="preserve">Капітальний ремонт лижероллерної траси на стадіоні «Дружба» </t>
  </si>
  <si>
    <t>1117360</t>
  </si>
  <si>
    <t xml:space="preserve">Розподіл коштів бюджету розвитку на здійснення заходів на будівництво, реконструкцію і реставрацію, капітальний ремонт                                           </t>
  </si>
  <si>
    <t>обєктів виробничої, комунікаційної та соціальної інфраструктури за об'єктами у 2021 році по Глухівській міській територіальній громаді</t>
  </si>
  <si>
    <t>до рішення міської ради</t>
  </si>
  <si>
    <t xml:space="preserve">Міський голова </t>
  </si>
  <si>
    <t>Надія ВАЙЛО</t>
  </si>
  <si>
    <t>Капітальний ремонт центральних пішохідних доріжок скверу Шевченка.</t>
  </si>
  <si>
    <t>7325</t>
  </si>
  <si>
    <t>1117325</t>
  </si>
  <si>
    <r>
      <t>Будівництво</t>
    </r>
    <r>
      <rPr>
        <b/>
        <vertAlign val="superscript"/>
        <sz val="14"/>
        <rFont val="Times New Roman"/>
        <family val="1"/>
        <charset val="204"/>
      </rPr>
      <t>-1</t>
    </r>
    <r>
      <rPr>
        <sz val="14"/>
        <rFont val="Times New Roman"/>
        <family val="1"/>
        <charset val="204"/>
      </rPr>
      <t> споруд, установ та закладів фізичної культури і спорту</t>
    </r>
  </si>
  <si>
    <t>Капітальний ремонт приміщення стадіону "Дружба"</t>
  </si>
  <si>
    <t>1217461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</si>
  <si>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</si>
  <si>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</si>
  <si>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</si>
  <si>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Капітальний ремонт прилеглої території приміщення ЦНАП по вул. К.Московська, 8.</t>
  </si>
  <si>
    <t>Реконструкція вуличного освітлення (Дунаєць , Баничі, Привілля,Семенівка)</t>
  </si>
  <si>
    <t>Внесено зміни</t>
  </si>
  <si>
    <t>Затверджено з урахуванням змін</t>
  </si>
  <si>
    <t xml:space="preserve">"Про внесення змін до рішення Глухівської міської ради від 24.12.2020 № 89  "Про  бюджет Глухівської міської територіальної громади на 2021 рік" </t>
  </si>
  <si>
    <t>2020-2021</t>
  </si>
  <si>
    <t>1217462</t>
  </si>
  <si>
    <t>7462</t>
  </si>
  <si>
    <t>Утримання та розвиток автомобільних доріг та дорожньої інфраструктури за рахунок коштів державного бюджету</t>
  </si>
  <si>
    <t>Капітальний ремонт дороги по м. Глухів вул. Пушкіна</t>
  </si>
  <si>
    <t>Будівництво установ та закладів культури</t>
  </si>
  <si>
    <t xml:space="preserve">Виготовлення проектно-кошторисної документації стадіону «Дружба» в сумі 70000,00 грн. («Капітальний ремонт адміністративної будівлі міського стадіону «Дружба» - 49800 грн., «Капітальний ремонт північної та південної трибун та огорожі міського стадіону «Дружба»- 20200 грн.) </t>
  </si>
  <si>
    <t xml:space="preserve">Проведення капітального ремонту будинку культури в с. Баничі </t>
  </si>
  <si>
    <t>Капітальний ремонт приміщення їдальні с. Будівельне для НВК «Будівельне»</t>
  </si>
  <si>
    <t xml:space="preserve">Капітальний ремонт спортивної зали ЗОШ №6 </t>
  </si>
  <si>
    <t xml:space="preserve">Капітальний ремонт даху ЗОШ №6 </t>
  </si>
  <si>
    <t>Будівництво інших об'єктів комунальної власності</t>
  </si>
  <si>
    <t>Будівництво освітніх установ та закладів</t>
  </si>
  <si>
    <t>Будівництво об'єктів житлово-комунального господарства</t>
  </si>
  <si>
    <t>1000000</t>
  </si>
  <si>
    <t xml:space="preserve"> Відділ  культури  міської ради</t>
  </si>
  <si>
    <t>1010000</t>
  </si>
  <si>
    <t xml:space="preserve">Реконструкція нежитлової будівлі за адресою  м. Глухів, вул. Шевченка буд.16а у багатоквартирний житловий будинок для забезпечення житлом  лікарів  </t>
  </si>
  <si>
    <t xml:space="preserve">Капітальний ремонт тротуару по вул.  Терещенків </t>
  </si>
  <si>
    <t>Капітальний ремонт тротуару по вул. Інститутській</t>
  </si>
  <si>
    <t xml:space="preserve"> Капітальний ремонт доріг</t>
  </si>
  <si>
    <t>Капітальний ремонт тротуару по пров. Поштовому з улаштуванням 2 посадкових майданчиків для пасажирів міського громадського транспорту (облаштування заїзних кишень та встановлення павільйонів)</t>
  </si>
  <si>
    <t>2020-2022</t>
  </si>
  <si>
    <t>15.04.2021  № 212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</si>
</sst>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0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6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</font>
    <font>
      <sz val="14"/>
      <color theme="1"/>
      <name val="Times New Roman"/>
      <family val="1"/>
      <charset val="204"/>
    </font>
    <font>
      <sz val="12.5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vertAlign val="superscript"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Border="1"/>
    <xf numFmtId="0" fontId="2" fillId="2" borderId="1" xfId="0" applyFont="1" applyFill="1" applyBorder="1"/>
    <xf numFmtId="0" fontId="6" fillId="0" borderId="0" xfId="0" applyFont="1"/>
    <xf numFmtId="0" fontId="1" fillId="2" borderId="1" xfId="0" applyFont="1" applyFill="1" applyBorder="1"/>
    <xf numFmtId="164" fontId="6" fillId="2" borderId="1" xfId="0" applyNumberFormat="1" applyFont="1" applyFill="1" applyBorder="1"/>
    <xf numFmtId="0" fontId="6" fillId="2" borderId="1" xfId="0" applyFont="1" applyFill="1" applyBorder="1"/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wrapText="1"/>
    </xf>
    <xf numFmtId="164" fontId="1" fillId="2" borderId="1" xfId="0" applyNumberFormat="1" applyFont="1" applyFill="1" applyBorder="1"/>
    <xf numFmtId="1" fontId="1" fillId="2" borderId="1" xfId="0" applyNumberFormat="1" applyFont="1" applyFill="1" applyBorder="1"/>
    <xf numFmtId="0" fontId="1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wrapText="1"/>
    </xf>
    <xf numFmtId="0" fontId="8" fillId="2" borderId="1" xfId="0" applyFont="1" applyFill="1" applyBorder="1" applyAlignment="1">
      <alignment vertical="center" wrapText="1"/>
    </xf>
    <xf numFmtId="164" fontId="0" fillId="0" borderId="0" xfId="0" applyNumberFormat="1"/>
    <xf numFmtId="164" fontId="1" fillId="2" borderId="1" xfId="0" applyNumberFormat="1" applyFont="1" applyFill="1" applyBorder="1" applyAlignment="1">
      <alignment wrapText="1"/>
    </xf>
    <xf numFmtId="0" fontId="11" fillId="0" borderId="1" xfId="0" applyFont="1" applyBorder="1" applyAlignment="1">
      <alignment horizontal="center" wrapText="1"/>
    </xf>
    <xf numFmtId="0" fontId="10" fillId="0" borderId="0" xfId="0" applyFont="1"/>
    <xf numFmtId="1" fontId="6" fillId="2" borderId="1" xfId="0" applyNumberFormat="1" applyFont="1" applyFill="1" applyBorder="1"/>
    <xf numFmtId="164" fontId="10" fillId="0" borderId="0" xfId="0" applyNumberFormat="1" applyFont="1" applyBorder="1"/>
    <xf numFmtId="164" fontId="1" fillId="2" borderId="0" xfId="0" applyNumberFormat="1" applyFont="1" applyFill="1" applyBorder="1" applyAlignment="1">
      <alignment wrapText="1"/>
    </xf>
    <xf numFmtId="0" fontId="8" fillId="2" borderId="1" xfId="0" applyFont="1" applyFill="1" applyBorder="1" applyAlignment="1">
      <alignment horizontal="left" wrapText="1"/>
    </xf>
    <xf numFmtId="49" fontId="8" fillId="3" borderId="1" xfId="0" applyNumberFormat="1" applyFont="1" applyFill="1" applyBorder="1" applyAlignment="1">
      <alignment horizontal="left" vertical="center" wrapText="1"/>
    </xf>
    <xf numFmtId="0" fontId="8" fillId="3" borderId="1" xfId="0" applyFont="1" applyFill="1" applyBorder="1" applyAlignment="1" applyProtection="1">
      <alignment horizontal="justify"/>
      <protection locked="0"/>
    </xf>
    <xf numFmtId="49" fontId="5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wrapText="1"/>
    </xf>
    <xf numFmtId="1" fontId="1" fillId="3" borderId="1" xfId="0" applyNumberFormat="1" applyFont="1" applyFill="1" applyBorder="1"/>
    <xf numFmtId="164" fontId="1" fillId="3" borderId="1" xfId="0" applyNumberFormat="1" applyFont="1" applyFill="1" applyBorder="1"/>
    <xf numFmtId="0" fontId="1" fillId="0" borderId="0" xfId="0" applyFont="1" applyAlignment="1">
      <alignment wrapText="1"/>
    </xf>
    <xf numFmtId="0" fontId="3" fillId="0" borderId="0" xfId="0" applyFont="1" applyAlignment="1"/>
    <xf numFmtId="0" fontId="8" fillId="0" borderId="0" xfId="0" applyFont="1" applyBorder="1"/>
    <xf numFmtId="0" fontId="8" fillId="2" borderId="0" xfId="0" applyFont="1" applyFill="1" applyBorder="1" applyAlignment="1">
      <alignment vertical="top" wrapText="1"/>
    </xf>
    <xf numFmtId="0" fontId="1" fillId="3" borderId="0" xfId="0" applyFont="1" applyFill="1"/>
    <xf numFmtId="0" fontId="3" fillId="3" borderId="0" xfId="0" applyFont="1" applyFill="1"/>
    <xf numFmtId="49" fontId="10" fillId="3" borderId="1" xfId="0" applyNumberFormat="1" applyFont="1" applyFill="1" applyBorder="1" applyAlignment="1">
      <alignment horizontal="center"/>
    </xf>
    <xf numFmtId="49" fontId="10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horizontal="justify" vertical="center"/>
    </xf>
    <xf numFmtId="49" fontId="8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 applyProtection="1">
      <alignment horizontal="justify" wrapText="1"/>
      <protection locked="0"/>
    </xf>
    <xf numFmtId="0" fontId="6" fillId="3" borderId="1" xfId="0" applyFont="1" applyFill="1" applyBorder="1"/>
    <xf numFmtId="1" fontId="6" fillId="3" borderId="1" xfId="0" applyNumberFormat="1" applyFont="1" applyFill="1" applyBorder="1"/>
    <xf numFmtId="164" fontId="6" fillId="3" borderId="1" xfId="0" applyNumberFormat="1" applyFont="1" applyFill="1" applyBorder="1"/>
    <xf numFmtId="49" fontId="5" fillId="3" borderId="1" xfId="0" applyNumberFormat="1" applyFont="1" applyFill="1" applyBorder="1" applyAlignment="1" applyProtection="1">
      <alignment horizontal="center"/>
    </xf>
    <xf numFmtId="0" fontId="5" fillId="3" borderId="1" xfId="0" applyFont="1" applyFill="1" applyBorder="1"/>
    <xf numFmtId="2" fontId="5" fillId="3" borderId="1" xfId="0" applyNumberFormat="1" applyFont="1" applyFill="1" applyBorder="1" applyAlignment="1">
      <alignment wrapText="1"/>
    </xf>
    <xf numFmtId="49" fontId="8" fillId="3" borderId="1" xfId="0" applyNumberFormat="1" applyFont="1" applyFill="1" applyBorder="1" applyAlignment="1" applyProtection="1">
      <alignment horizontal="center"/>
    </xf>
    <xf numFmtId="0" fontId="1" fillId="3" borderId="1" xfId="0" applyFont="1" applyFill="1" applyBorder="1"/>
    <xf numFmtId="0" fontId="1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wrapText="1"/>
    </xf>
    <xf numFmtId="2" fontId="5" fillId="3" borderId="1" xfId="0" applyNumberFormat="1" applyFont="1" applyFill="1" applyBorder="1" applyAlignment="1">
      <alignment vertical="center" wrapText="1"/>
    </xf>
    <xf numFmtId="49" fontId="1" fillId="3" borderId="1" xfId="0" applyNumberFormat="1" applyFont="1" applyFill="1" applyBorder="1" applyAlignment="1" applyProtection="1">
      <alignment horizontal="center"/>
    </xf>
    <xf numFmtId="0" fontId="1" fillId="3" borderId="1" xfId="0" applyNumberFormat="1" applyFont="1" applyFill="1" applyBorder="1" applyAlignment="1" applyProtection="1">
      <alignment horizontal="justify" wrapText="1"/>
    </xf>
    <xf numFmtId="0" fontId="5" fillId="3" borderId="1" xfId="0" applyFont="1" applyFill="1" applyBorder="1" applyAlignment="1">
      <alignment horizontal="left" wrapText="1"/>
    </xf>
    <xf numFmtId="1" fontId="6" fillId="3" borderId="1" xfId="0" applyNumberFormat="1" applyFont="1" applyFill="1" applyBorder="1" applyAlignment="1">
      <alignment wrapText="1"/>
    </xf>
    <xf numFmtId="1" fontId="1" fillId="3" borderId="1" xfId="0" applyNumberFormat="1" applyFont="1" applyFill="1" applyBorder="1" applyAlignment="1">
      <alignment horizontal="center"/>
    </xf>
    <xf numFmtId="0" fontId="5" fillId="3" borderId="1" xfId="0" applyFont="1" applyFill="1" applyBorder="1" applyAlignment="1">
      <alignment vertical="top" wrapText="1"/>
    </xf>
    <xf numFmtId="0" fontId="12" fillId="0" borderId="0" xfId="0" applyFont="1"/>
    <xf numFmtId="0" fontId="8" fillId="0" borderId="0" xfId="0" applyFont="1"/>
    <xf numFmtId="164" fontId="12" fillId="0" borderId="0" xfId="0" applyNumberFormat="1" applyFont="1" applyBorder="1"/>
    <xf numFmtId="0" fontId="13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center"/>
    </xf>
    <xf numFmtId="49" fontId="5" fillId="0" borderId="1" xfId="0" applyNumberFormat="1" applyFont="1" applyBorder="1"/>
    <xf numFmtId="0" fontId="5" fillId="3" borderId="1" xfId="0" applyFont="1" applyFill="1" applyBorder="1" applyAlignment="1">
      <alignment horizontal="justify" wrapText="1"/>
    </xf>
    <xf numFmtId="0" fontId="10" fillId="0" borderId="0" xfId="0" applyFont="1" applyAlignment="1">
      <alignment wrapText="1"/>
    </xf>
    <xf numFmtId="164" fontId="1" fillId="3" borderId="3" xfId="0" applyNumberFormat="1" applyFont="1" applyFill="1" applyBorder="1"/>
    <xf numFmtId="0" fontId="1" fillId="0" borderId="1" xfId="0" applyFont="1" applyBorder="1"/>
    <xf numFmtId="1" fontId="1" fillId="2" borderId="1" xfId="0" applyNumberFormat="1" applyFont="1" applyFill="1" applyBorder="1" applyAlignment="1">
      <alignment wrapText="1"/>
    </xf>
    <xf numFmtId="2" fontId="1" fillId="0" borderId="1" xfId="0" applyNumberFormat="1" applyFont="1" applyBorder="1"/>
    <xf numFmtId="2" fontId="6" fillId="3" borderId="1" xfId="0" applyNumberFormat="1" applyFont="1" applyFill="1" applyBorder="1"/>
    <xf numFmtId="49" fontId="1" fillId="3" borderId="1" xfId="0" applyNumberFormat="1" applyFont="1" applyFill="1" applyBorder="1" applyAlignment="1">
      <alignment horizontal="center"/>
    </xf>
    <xf numFmtId="0" fontId="10" fillId="0" borderId="1" xfId="0" applyFont="1" applyBorder="1" applyAlignment="1">
      <alignment wrapText="1"/>
    </xf>
    <xf numFmtId="0" fontId="10" fillId="0" borderId="1" xfId="0" applyFont="1" applyBorder="1"/>
    <xf numFmtId="2" fontId="10" fillId="0" borderId="1" xfId="0" applyNumberFormat="1" applyFont="1" applyBorder="1"/>
    <xf numFmtId="0" fontId="13" fillId="0" borderId="1" xfId="0" applyFont="1" applyBorder="1"/>
    <xf numFmtId="0" fontId="5" fillId="0" borderId="1" xfId="0" applyFont="1" applyBorder="1"/>
    <xf numFmtId="0" fontId="12" fillId="3" borderId="1" xfId="0" applyFont="1" applyFill="1" applyBorder="1" applyAlignment="1">
      <alignment wrapText="1"/>
    </xf>
    <xf numFmtId="1" fontId="6" fillId="3" borderId="3" xfId="0" applyNumberFormat="1" applyFont="1" applyFill="1" applyBorder="1"/>
    <xf numFmtId="164" fontId="6" fillId="3" borderId="3" xfId="0" applyNumberFormat="1" applyFont="1" applyFill="1" applyBorder="1"/>
    <xf numFmtId="2" fontId="6" fillId="3" borderId="1" xfId="0" applyNumberFormat="1" applyFont="1" applyFill="1" applyBorder="1" applyAlignment="1">
      <alignment wrapText="1"/>
    </xf>
    <xf numFmtId="2" fontId="6" fillId="2" borderId="1" xfId="0" applyNumberFormat="1" applyFont="1" applyFill="1" applyBorder="1"/>
    <xf numFmtId="49" fontId="8" fillId="3" borderId="6" xfId="0" applyNumberFormat="1" applyFont="1" applyFill="1" applyBorder="1" applyAlignment="1" applyProtection="1"/>
    <xf numFmtId="49" fontId="8" fillId="3" borderId="7" xfId="0" applyNumberFormat="1" applyFont="1" applyFill="1" applyBorder="1" applyAlignment="1" applyProtection="1"/>
    <xf numFmtId="0" fontId="8" fillId="3" borderId="8" xfId="0" applyFont="1" applyFill="1" applyBorder="1" applyAlignment="1" applyProtection="1">
      <alignment horizontal="justify"/>
      <protection locked="0"/>
    </xf>
    <xf numFmtId="49" fontId="8" fillId="3" borderId="5" xfId="0" applyNumberFormat="1" applyFont="1" applyFill="1" applyBorder="1" applyAlignment="1" applyProtection="1"/>
    <xf numFmtId="49" fontId="8" fillId="3" borderId="1" xfId="0" applyNumberFormat="1" applyFont="1" applyFill="1" applyBorder="1" applyAlignment="1" applyProtection="1"/>
    <xf numFmtId="0" fontId="8" fillId="3" borderId="4" xfId="0" applyFont="1" applyFill="1" applyBorder="1" applyAlignment="1" applyProtection="1">
      <alignment horizontal="justify"/>
      <protection locked="0"/>
    </xf>
    <xf numFmtId="0" fontId="5" fillId="3" borderId="1" xfId="0" applyFont="1" applyFill="1" applyBorder="1" applyAlignment="1">
      <alignment horizontal="left"/>
    </xf>
    <xf numFmtId="49" fontId="5" fillId="3" borderId="1" xfId="0" applyNumberFormat="1" applyFont="1" applyFill="1" applyBorder="1" applyAlignment="1"/>
    <xf numFmtId="0" fontId="13" fillId="3" borderId="1" xfId="0" applyFont="1" applyFill="1" applyBorder="1"/>
    <xf numFmtId="1" fontId="1" fillId="3" borderId="1" xfId="0" applyNumberFormat="1" applyFont="1" applyFill="1" applyBorder="1" applyAlignment="1">
      <alignment horizontal="right" wrapText="1"/>
    </xf>
    <xf numFmtId="2" fontId="6" fillId="2" borderId="1" xfId="0" applyNumberFormat="1" applyFont="1" applyFill="1" applyBorder="1" applyAlignment="1">
      <alignment wrapText="1"/>
    </xf>
    <xf numFmtId="2" fontId="6" fillId="0" borderId="1" xfId="0" applyNumberFormat="1" applyFont="1" applyBorder="1"/>
    <xf numFmtId="2" fontId="1" fillId="3" borderId="1" xfId="0" applyNumberFormat="1" applyFont="1" applyFill="1" applyBorder="1"/>
    <xf numFmtId="2" fontId="6" fillId="3" borderId="3" xfId="0" applyNumberFormat="1" applyFont="1" applyFill="1" applyBorder="1" applyAlignment="1">
      <alignment wrapText="1"/>
    </xf>
    <xf numFmtId="2" fontId="10" fillId="3" borderId="1" xfId="0" applyNumberFormat="1" applyFont="1" applyFill="1" applyBorder="1"/>
    <xf numFmtId="2" fontId="1" fillId="3" borderId="1" xfId="0" applyNumberFormat="1" applyFont="1" applyFill="1" applyBorder="1" applyAlignment="1">
      <alignment wrapText="1"/>
    </xf>
    <xf numFmtId="0" fontId="6" fillId="0" borderId="0" xfId="0" applyFont="1" applyBorder="1" applyAlignment="1">
      <alignment horizontal="left"/>
    </xf>
    <xf numFmtId="0" fontId="7" fillId="0" borderId="2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11" fillId="0" borderId="1" xfId="0" applyFont="1" applyBorder="1" applyAlignment="1">
      <alignment horizontal="center" wrapText="1"/>
    </xf>
    <xf numFmtId="0" fontId="1" fillId="3" borderId="0" xfId="0" applyFont="1" applyFill="1" applyAlignment="1">
      <alignment horizontal="left" wrapText="1"/>
    </xf>
    <xf numFmtId="0" fontId="1" fillId="3" borderId="0" xfId="0" applyFont="1" applyFill="1" applyAlignment="1">
      <alignment horizontal="left"/>
    </xf>
    <xf numFmtId="0" fontId="1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1"/>
  <sheetViews>
    <sheetView showZeros="0" tabSelected="1" view="pageBreakPreview" zoomScale="50" zoomScaleNormal="100" zoomScaleSheetLayoutView="50" workbookViewId="0">
      <selection activeCell="G5" sqref="G5"/>
    </sheetView>
  </sheetViews>
  <sheetFormatPr defaultRowHeight="12.75" x14ac:dyDescent="0.2"/>
  <cols>
    <col min="2" max="2" width="14.42578125" customWidth="1"/>
    <col min="3" max="3" width="13" customWidth="1"/>
    <col min="4" max="4" width="10.140625" customWidth="1"/>
    <col min="5" max="5" width="85.5703125" customWidth="1"/>
    <col min="6" max="6" width="84.85546875" customWidth="1"/>
    <col min="7" max="7" width="10.42578125" customWidth="1"/>
    <col min="8" max="8" width="17.5703125" customWidth="1"/>
    <col min="9" max="9" width="12.42578125" customWidth="1"/>
    <col min="10" max="10" width="18.140625" customWidth="1"/>
    <col min="11" max="11" width="10.28515625" customWidth="1"/>
    <col min="12" max="12" width="16.42578125" bestFit="1" customWidth="1"/>
    <col min="13" max="13" width="17" customWidth="1"/>
  </cols>
  <sheetData>
    <row r="1" spans="1:25" ht="18.75" x14ac:dyDescent="0.3">
      <c r="G1" s="20" t="s">
        <v>11</v>
      </c>
      <c r="H1" s="20"/>
      <c r="I1" s="1"/>
      <c r="J1" s="20"/>
      <c r="K1" s="1"/>
    </row>
    <row r="2" spans="1:25" ht="18.75" x14ac:dyDescent="0.3">
      <c r="A2" s="1"/>
      <c r="B2" s="1"/>
      <c r="C2" s="1"/>
      <c r="D2" s="1"/>
      <c r="E2" s="1"/>
      <c r="F2" s="1"/>
      <c r="G2" s="35" t="s">
        <v>44</v>
      </c>
      <c r="H2" s="35"/>
      <c r="I2" s="35"/>
      <c r="J2" s="35"/>
      <c r="K2" s="35"/>
      <c r="L2" s="35"/>
      <c r="M2" s="1"/>
      <c r="N2" s="1"/>
      <c r="O2" s="1"/>
      <c r="P2" s="1"/>
      <c r="Q2" s="1"/>
      <c r="R2" s="1"/>
      <c r="S2" s="1"/>
      <c r="T2" s="1"/>
    </row>
    <row r="3" spans="1:25" ht="67.7" customHeight="1" x14ac:dyDescent="0.3">
      <c r="A3" s="1"/>
      <c r="B3" s="1"/>
      <c r="C3" s="1"/>
      <c r="D3" s="1"/>
      <c r="E3" s="1"/>
      <c r="F3" s="1"/>
      <c r="G3" s="105" t="s">
        <v>60</v>
      </c>
      <c r="H3" s="105"/>
      <c r="I3" s="105"/>
      <c r="J3" s="105"/>
      <c r="K3" s="105"/>
      <c r="L3" s="1"/>
      <c r="M3" s="1"/>
      <c r="N3" s="1"/>
      <c r="O3" s="1"/>
      <c r="P3" s="1"/>
      <c r="Q3" s="1"/>
      <c r="R3" s="1"/>
      <c r="S3" s="1"/>
      <c r="T3" s="1"/>
    </row>
    <row r="4" spans="1:25" ht="26.1" customHeight="1" x14ac:dyDescent="0.3">
      <c r="A4" s="1"/>
      <c r="B4" s="1"/>
      <c r="C4" s="2" t="s">
        <v>42</v>
      </c>
      <c r="D4" s="1"/>
      <c r="E4" s="1"/>
      <c r="F4" s="31"/>
      <c r="G4" s="106" t="s">
        <v>84</v>
      </c>
      <c r="H4" s="106"/>
      <c r="I4" s="106"/>
      <c r="J4" s="35"/>
      <c r="K4" s="35"/>
      <c r="L4" s="35"/>
      <c r="M4" s="1"/>
      <c r="N4" s="1"/>
      <c r="O4" s="1"/>
      <c r="P4" s="1"/>
      <c r="Q4" s="1"/>
      <c r="R4" s="1"/>
      <c r="S4" s="1"/>
      <c r="T4" s="1"/>
    </row>
    <row r="5" spans="1:25" ht="24.6" customHeight="1" x14ac:dyDescent="0.35">
      <c r="A5" s="1"/>
      <c r="B5" s="4"/>
      <c r="C5" s="32" t="s">
        <v>43</v>
      </c>
      <c r="D5" s="32"/>
      <c r="E5" s="32"/>
      <c r="F5" s="32"/>
      <c r="G5" s="32"/>
      <c r="H5" s="35"/>
      <c r="I5" s="36"/>
      <c r="J5" s="35"/>
      <c r="K5" s="36"/>
      <c r="L5" s="36"/>
      <c r="M5" s="2"/>
      <c r="N5" s="2"/>
      <c r="O5" s="2"/>
      <c r="P5" s="2"/>
      <c r="Q5" s="2"/>
      <c r="R5" s="2"/>
      <c r="S5" s="2"/>
      <c r="T5" s="2"/>
      <c r="U5" s="3"/>
      <c r="V5" s="3"/>
      <c r="W5" s="3"/>
      <c r="X5" s="3"/>
      <c r="Y5" s="3"/>
    </row>
    <row r="6" spans="1:25" ht="29.25" customHeight="1" x14ac:dyDescent="0.35">
      <c r="A6" s="1"/>
      <c r="B6" s="101">
        <v>18541000000</v>
      </c>
      <c r="C6" s="101"/>
      <c r="D6" s="101"/>
      <c r="E6" s="2"/>
      <c r="F6" s="2"/>
      <c r="G6" s="2"/>
      <c r="H6" s="36"/>
      <c r="I6" s="36"/>
      <c r="J6" s="36"/>
      <c r="K6" s="36"/>
      <c r="L6" s="36"/>
      <c r="M6" s="2"/>
      <c r="N6" s="2"/>
      <c r="O6" s="2"/>
      <c r="P6" s="2"/>
      <c r="Q6" s="2"/>
      <c r="R6" s="2"/>
      <c r="S6" s="2"/>
      <c r="T6" s="2"/>
      <c r="U6" s="3"/>
      <c r="V6" s="3"/>
      <c r="W6" s="3"/>
      <c r="X6" s="3"/>
      <c r="Y6" s="3"/>
    </row>
    <row r="7" spans="1:25" ht="16.5" customHeight="1" x14ac:dyDescent="0.3">
      <c r="A7" s="1"/>
      <c r="B7" s="6" t="s">
        <v>10</v>
      </c>
      <c r="C7" s="6"/>
      <c r="D7" s="6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1:25" ht="58.5" customHeight="1" x14ac:dyDescent="0.3">
      <c r="A8" s="1"/>
      <c r="B8" s="102" t="s">
        <v>0</v>
      </c>
      <c r="C8" s="102" t="s">
        <v>1</v>
      </c>
      <c r="D8" s="102" t="s">
        <v>2</v>
      </c>
      <c r="E8" s="102" t="s">
        <v>3</v>
      </c>
      <c r="F8" s="102" t="s">
        <v>4</v>
      </c>
      <c r="G8" s="107" t="s">
        <v>23</v>
      </c>
      <c r="H8" s="107"/>
      <c r="I8" s="107"/>
      <c r="J8" s="107"/>
      <c r="K8" s="107"/>
      <c r="L8" s="104" t="s">
        <v>58</v>
      </c>
      <c r="M8" s="19" t="s">
        <v>59</v>
      </c>
      <c r="N8" s="1"/>
      <c r="O8" s="1"/>
      <c r="P8" s="1"/>
      <c r="Q8" s="1"/>
      <c r="R8" s="1"/>
      <c r="S8" s="1"/>
      <c r="T8" s="1"/>
    </row>
    <row r="9" spans="1:25" ht="177.75" customHeight="1" x14ac:dyDescent="0.3">
      <c r="A9" s="1"/>
      <c r="B9" s="103"/>
      <c r="C9" s="103"/>
      <c r="D9" s="103"/>
      <c r="E9" s="103"/>
      <c r="F9" s="103"/>
      <c r="G9" s="19" t="s">
        <v>5</v>
      </c>
      <c r="H9" s="19" t="s">
        <v>6</v>
      </c>
      <c r="I9" s="19" t="s">
        <v>7</v>
      </c>
      <c r="J9" s="19" t="s">
        <v>8</v>
      </c>
      <c r="K9" s="19" t="s">
        <v>9</v>
      </c>
      <c r="L9" s="104"/>
      <c r="M9" s="19" t="s">
        <v>8</v>
      </c>
      <c r="N9" s="1"/>
      <c r="O9" s="1"/>
      <c r="P9" s="1"/>
      <c r="Q9" s="1"/>
      <c r="R9" s="1"/>
      <c r="S9" s="1"/>
      <c r="T9" s="1"/>
    </row>
    <row r="10" spans="1:25" ht="18.75" x14ac:dyDescent="0.3">
      <c r="A10" s="1"/>
      <c r="B10" s="5">
        <v>1</v>
      </c>
      <c r="C10" s="5">
        <v>2</v>
      </c>
      <c r="D10" s="5">
        <v>3</v>
      </c>
      <c r="E10" s="5">
        <v>4</v>
      </c>
      <c r="F10" s="5">
        <v>5</v>
      </c>
      <c r="G10" s="5">
        <v>6</v>
      </c>
      <c r="H10" s="5">
        <v>7</v>
      </c>
      <c r="I10" s="5">
        <v>8</v>
      </c>
      <c r="J10" s="5">
        <v>9</v>
      </c>
      <c r="K10" s="5">
        <v>10</v>
      </c>
      <c r="L10" s="72"/>
      <c r="M10" s="70"/>
      <c r="N10" s="1"/>
      <c r="O10" s="1"/>
      <c r="P10" s="1"/>
      <c r="Q10" s="1"/>
      <c r="R10" s="1"/>
      <c r="S10" s="1"/>
      <c r="T10" s="1"/>
    </row>
    <row r="11" spans="1:25" ht="40.5" hidden="1" customHeight="1" x14ac:dyDescent="0.3">
      <c r="A11" s="1"/>
      <c r="B11" s="10"/>
      <c r="C11" s="10"/>
      <c r="D11" s="14"/>
      <c r="E11" s="15"/>
      <c r="F11" s="11"/>
      <c r="G11" s="13"/>
      <c r="H11" s="12"/>
      <c r="I11" s="12"/>
      <c r="J11" s="18"/>
      <c r="K11" s="13"/>
      <c r="L11" s="72"/>
      <c r="M11" s="70"/>
      <c r="N11" s="1"/>
      <c r="O11" s="1"/>
      <c r="P11" s="1"/>
      <c r="Q11" s="1"/>
      <c r="R11" s="1"/>
      <c r="S11" s="1"/>
      <c r="T11" s="1"/>
    </row>
    <row r="12" spans="1:25" ht="18.75" customHeight="1" x14ac:dyDescent="0.3">
      <c r="A12" s="1"/>
      <c r="B12" s="25" t="s">
        <v>27</v>
      </c>
      <c r="C12" s="25"/>
      <c r="D12" s="25"/>
      <c r="E12" s="26" t="s">
        <v>28</v>
      </c>
      <c r="F12" s="24"/>
      <c r="G12" s="21"/>
      <c r="H12" s="95">
        <f>H13</f>
        <v>1053026</v>
      </c>
      <c r="I12" s="8"/>
      <c r="J12" s="95">
        <f>J13</f>
        <v>1003026</v>
      </c>
      <c r="K12" s="21"/>
      <c r="L12" s="95">
        <f t="shared" ref="L12:M12" si="0">L13</f>
        <v>0</v>
      </c>
      <c r="M12" s="95">
        <f t="shared" si="0"/>
        <v>1003026</v>
      </c>
      <c r="N12" s="1"/>
      <c r="O12" s="1"/>
      <c r="P12" s="1"/>
      <c r="Q12" s="1"/>
      <c r="R12" s="1"/>
      <c r="S12" s="1"/>
      <c r="T12" s="1"/>
    </row>
    <row r="13" spans="1:25" ht="25.5" customHeight="1" x14ac:dyDescent="0.3">
      <c r="A13" s="1"/>
      <c r="B13" s="25" t="s">
        <v>29</v>
      </c>
      <c r="C13" s="25"/>
      <c r="D13" s="25"/>
      <c r="E13" s="26" t="s">
        <v>28</v>
      </c>
      <c r="F13" s="24"/>
      <c r="G13" s="21"/>
      <c r="H13" s="96">
        <f>H14+H15</f>
        <v>1053026</v>
      </c>
      <c r="I13" s="8"/>
      <c r="J13" s="96">
        <f>J14+J15</f>
        <v>1003026</v>
      </c>
      <c r="K13" s="21"/>
      <c r="L13" s="96">
        <f t="shared" ref="L13:M13" si="1">L14+L15</f>
        <v>0</v>
      </c>
      <c r="M13" s="96">
        <f t="shared" si="1"/>
        <v>1003026</v>
      </c>
      <c r="N13" s="1"/>
      <c r="O13" s="1"/>
      <c r="P13" s="1"/>
      <c r="Q13" s="1"/>
      <c r="R13" s="1"/>
      <c r="S13" s="1"/>
      <c r="T13" s="1"/>
    </row>
    <row r="14" spans="1:25" ht="36.950000000000003" customHeight="1" x14ac:dyDescent="0.3">
      <c r="A14" s="1"/>
      <c r="B14" s="37" t="s">
        <v>31</v>
      </c>
      <c r="C14" s="27" t="s">
        <v>30</v>
      </c>
      <c r="D14" s="38" t="s">
        <v>25</v>
      </c>
      <c r="E14" s="39" t="s">
        <v>72</v>
      </c>
      <c r="F14" s="11" t="s">
        <v>56</v>
      </c>
      <c r="G14" s="71" t="s">
        <v>61</v>
      </c>
      <c r="H14" s="72">
        <v>850000</v>
      </c>
      <c r="I14" s="8"/>
      <c r="J14" s="72">
        <v>800000</v>
      </c>
      <c r="K14" s="13">
        <v>100</v>
      </c>
      <c r="L14" s="72"/>
      <c r="M14" s="72">
        <f>J14+L14</f>
        <v>800000</v>
      </c>
      <c r="N14" s="1"/>
      <c r="O14" s="1"/>
      <c r="P14" s="1"/>
      <c r="Q14" s="1"/>
      <c r="R14" s="1"/>
      <c r="S14" s="1"/>
      <c r="T14" s="1"/>
    </row>
    <row r="15" spans="1:25" ht="38.450000000000003" customHeight="1" x14ac:dyDescent="0.3">
      <c r="A15" s="1"/>
      <c r="B15" s="37"/>
      <c r="C15" s="27"/>
      <c r="D15" s="38"/>
      <c r="E15" s="39"/>
      <c r="F15" s="40" t="s">
        <v>32</v>
      </c>
      <c r="G15" s="29">
        <v>2021</v>
      </c>
      <c r="H15" s="97">
        <v>203026</v>
      </c>
      <c r="I15" s="30"/>
      <c r="J15" s="97">
        <v>203026</v>
      </c>
      <c r="K15" s="29">
        <v>100</v>
      </c>
      <c r="L15" s="72"/>
      <c r="M15" s="72">
        <f>J15+L15</f>
        <v>203026</v>
      </c>
      <c r="N15" s="1"/>
      <c r="O15" s="1"/>
      <c r="P15" s="1"/>
      <c r="Q15" s="1"/>
      <c r="R15" s="1"/>
      <c r="S15" s="1"/>
      <c r="T15" s="1"/>
    </row>
    <row r="16" spans="1:25" ht="18.75" x14ac:dyDescent="0.3">
      <c r="A16" s="1"/>
      <c r="B16" s="41" t="s">
        <v>12</v>
      </c>
      <c r="C16" s="41"/>
      <c r="D16" s="41"/>
      <c r="E16" s="42" t="s">
        <v>13</v>
      </c>
      <c r="F16" s="43"/>
      <c r="G16" s="44"/>
      <c r="H16" s="73">
        <f t="shared" ref="H16" si="2">H17</f>
        <v>1864000</v>
      </c>
      <c r="I16" s="45"/>
      <c r="J16" s="83">
        <f>J17</f>
        <v>1864000</v>
      </c>
      <c r="K16" s="44"/>
      <c r="L16" s="83">
        <f t="shared" ref="L16:M16" si="3">L17</f>
        <v>0</v>
      </c>
      <c r="M16" s="83">
        <f t="shared" si="3"/>
        <v>1864000</v>
      </c>
      <c r="N16" s="1"/>
      <c r="O16" s="1"/>
      <c r="P16" s="1"/>
      <c r="Q16" s="1"/>
      <c r="R16" s="1"/>
      <c r="S16" s="1"/>
      <c r="T16" s="1"/>
    </row>
    <row r="17" spans="1:20" ht="18.75" x14ac:dyDescent="0.3">
      <c r="A17" s="1"/>
      <c r="B17" s="41" t="s">
        <v>14</v>
      </c>
      <c r="C17" s="41"/>
      <c r="D17" s="41"/>
      <c r="E17" s="42" t="s">
        <v>13</v>
      </c>
      <c r="F17" s="43"/>
      <c r="G17" s="44"/>
      <c r="H17" s="73">
        <f>H18</f>
        <v>1864000</v>
      </c>
      <c r="I17" s="45"/>
      <c r="J17" s="73">
        <f>J18</f>
        <v>1864000</v>
      </c>
      <c r="K17" s="44"/>
      <c r="L17" s="73">
        <f>L18</f>
        <v>0</v>
      </c>
      <c r="M17" s="73">
        <f>M18</f>
        <v>1864000</v>
      </c>
      <c r="N17" s="1"/>
      <c r="O17" s="1"/>
      <c r="P17" s="1"/>
      <c r="Q17" s="1"/>
      <c r="R17" s="1"/>
      <c r="S17" s="1"/>
      <c r="T17" s="1"/>
    </row>
    <row r="18" spans="1:20" ht="18.75" x14ac:dyDescent="0.3">
      <c r="A18" s="1"/>
      <c r="B18" s="46" t="s">
        <v>26</v>
      </c>
      <c r="C18" s="46" t="s">
        <v>24</v>
      </c>
      <c r="D18" s="46" t="s">
        <v>25</v>
      </c>
      <c r="E18" s="47" t="s">
        <v>73</v>
      </c>
      <c r="F18" s="43"/>
      <c r="G18" s="44"/>
      <c r="H18" s="97">
        <f>SUM(H19:H21)</f>
        <v>1864000</v>
      </c>
      <c r="I18" s="30"/>
      <c r="J18" s="97">
        <f>SUM(J19:J21)</f>
        <v>1864000</v>
      </c>
      <c r="K18" s="29"/>
      <c r="L18" s="97">
        <f>SUM(L19:L21)</f>
        <v>0</v>
      </c>
      <c r="M18" s="97">
        <f>SUM(M19:M21)</f>
        <v>1864000</v>
      </c>
      <c r="N18" s="1"/>
      <c r="O18" s="1"/>
      <c r="P18" s="1"/>
      <c r="Q18" s="1"/>
      <c r="R18" s="1"/>
      <c r="S18" s="1"/>
      <c r="T18" s="1"/>
    </row>
    <row r="19" spans="1:20" ht="42.6" customHeight="1" x14ac:dyDescent="0.3">
      <c r="A19" s="1"/>
      <c r="B19" s="46"/>
      <c r="C19" s="46"/>
      <c r="D19" s="46"/>
      <c r="E19" s="47"/>
      <c r="F19" s="64" t="s">
        <v>69</v>
      </c>
      <c r="G19" s="29">
        <v>2021</v>
      </c>
      <c r="H19" s="72">
        <v>600000</v>
      </c>
      <c r="I19" s="30"/>
      <c r="J19" s="72">
        <v>600000</v>
      </c>
      <c r="K19" s="29">
        <v>100</v>
      </c>
      <c r="L19" s="72"/>
      <c r="M19" s="72">
        <f t="shared" ref="M19:M24" si="4">J19+L19</f>
        <v>600000</v>
      </c>
      <c r="N19" s="1"/>
      <c r="O19" s="1"/>
      <c r="P19" s="1"/>
      <c r="Q19" s="1"/>
      <c r="R19" s="1"/>
      <c r="S19" s="1"/>
      <c r="T19" s="1"/>
    </row>
    <row r="20" spans="1:20" ht="20.45" customHeight="1" x14ac:dyDescent="0.3">
      <c r="A20" s="1"/>
      <c r="B20" s="46"/>
      <c r="C20" s="46"/>
      <c r="D20" s="46"/>
      <c r="E20" s="47"/>
      <c r="F20" s="78" t="s">
        <v>70</v>
      </c>
      <c r="G20" s="29">
        <v>2021</v>
      </c>
      <c r="H20" s="72">
        <v>680000</v>
      </c>
      <c r="I20" s="30"/>
      <c r="J20" s="72">
        <v>680000</v>
      </c>
      <c r="K20" s="29">
        <v>100</v>
      </c>
      <c r="L20" s="72"/>
      <c r="M20" s="72">
        <f t="shared" si="4"/>
        <v>680000</v>
      </c>
      <c r="N20" s="1"/>
      <c r="O20" s="1"/>
      <c r="P20" s="1"/>
      <c r="Q20" s="1"/>
      <c r="R20" s="1"/>
      <c r="S20" s="1"/>
      <c r="T20" s="1"/>
    </row>
    <row r="21" spans="1:20" ht="22.5" customHeight="1" thickBot="1" x14ac:dyDescent="0.35">
      <c r="A21" s="1"/>
      <c r="B21" s="46"/>
      <c r="C21" s="46"/>
      <c r="D21" s="46"/>
      <c r="E21" s="47"/>
      <c r="F21" s="76" t="s">
        <v>71</v>
      </c>
      <c r="G21" s="29">
        <v>2021</v>
      </c>
      <c r="H21" s="72">
        <v>584000</v>
      </c>
      <c r="I21" s="30"/>
      <c r="J21" s="72">
        <v>584000</v>
      </c>
      <c r="K21" s="29">
        <v>100</v>
      </c>
      <c r="L21" s="72"/>
      <c r="M21" s="72">
        <f t="shared" si="4"/>
        <v>584000</v>
      </c>
      <c r="N21" s="1"/>
      <c r="O21" s="1"/>
      <c r="P21" s="1"/>
      <c r="Q21" s="1"/>
      <c r="R21" s="1"/>
      <c r="S21" s="1"/>
      <c r="T21" s="1"/>
    </row>
    <row r="22" spans="1:20" ht="21.6" customHeight="1" x14ac:dyDescent="0.3">
      <c r="A22" s="1"/>
      <c r="B22" s="85" t="s">
        <v>75</v>
      </c>
      <c r="C22" s="86"/>
      <c r="D22" s="86"/>
      <c r="E22" s="87" t="s">
        <v>76</v>
      </c>
      <c r="F22" s="80"/>
      <c r="G22" s="81"/>
      <c r="H22" s="98">
        <f>H23</f>
        <v>320000</v>
      </c>
      <c r="I22" s="82"/>
      <c r="J22" s="98">
        <f>J23</f>
        <v>320000</v>
      </c>
      <c r="K22" s="44"/>
      <c r="L22" s="98">
        <f>L23</f>
        <v>0</v>
      </c>
      <c r="M22" s="96">
        <f t="shared" si="4"/>
        <v>320000</v>
      </c>
      <c r="N22" s="1"/>
      <c r="O22" s="1"/>
      <c r="P22" s="1"/>
      <c r="Q22" s="1"/>
      <c r="R22" s="1"/>
      <c r="S22" s="1"/>
      <c r="T22" s="1"/>
    </row>
    <row r="23" spans="1:20" ht="22.5" customHeight="1" x14ac:dyDescent="0.3">
      <c r="A23" s="1"/>
      <c r="B23" s="88" t="s">
        <v>77</v>
      </c>
      <c r="C23" s="89"/>
      <c r="D23" s="89"/>
      <c r="E23" s="90" t="s">
        <v>76</v>
      </c>
      <c r="F23" s="80"/>
      <c r="G23" s="81"/>
      <c r="H23" s="98">
        <f>H24</f>
        <v>320000</v>
      </c>
      <c r="I23" s="82"/>
      <c r="J23" s="98">
        <f>J24</f>
        <v>320000</v>
      </c>
      <c r="K23" s="44"/>
      <c r="L23" s="98">
        <f>L24</f>
        <v>0</v>
      </c>
      <c r="M23" s="96">
        <f t="shared" si="4"/>
        <v>320000</v>
      </c>
      <c r="N23" s="1"/>
      <c r="O23" s="1"/>
      <c r="P23" s="1"/>
      <c r="Q23" s="1"/>
      <c r="R23" s="1"/>
      <c r="S23" s="1"/>
      <c r="T23" s="1"/>
    </row>
    <row r="24" spans="1:20" ht="28.5" customHeight="1" x14ac:dyDescent="0.3">
      <c r="A24" s="1"/>
      <c r="B24" s="91">
        <v>1017324</v>
      </c>
      <c r="C24" s="91">
        <v>7324</v>
      </c>
      <c r="D24" s="92" t="s">
        <v>25</v>
      </c>
      <c r="E24" s="67" t="s">
        <v>66</v>
      </c>
      <c r="F24" s="93" t="s">
        <v>68</v>
      </c>
      <c r="G24" s="29">
        <v>2021</v>
      </c>
      <c r="H24" s="72">
        <v>320000</v>
      </c>
      <c r="I24" s="69"/>
      <c r="J24" s="72">
        <v>320000</v>
      </c>
      <c r="K24" s="29">
        <v>100</v>
      </c>
      <c r="L24" s="72"/>
      <c r="M24" s="72">
        <f t="shared" si="4"/>
        <v>320000</v>
      </c>
      <c r="N24" s="1"/>
      <c r="O24" s="1"/>
      <c r="P24" s="1"/>
      <c r="Q24" s="1"/>
      <c r="R24" s="1"/>
      <c r="S24" s="1"/>
      <c r="T24" s="1"/>
    </row>
    <row r="25" spans="1:20" ht="19.5" customHeight="1" x14ac:dyDescent="0.3">
      <c r="B25" s="49" t="s">
        <v>15</v>
      </c>
      <c r="C25" s="49"/>
      <c r="D25" s="49"/>
      <c r="E25" s="42" t="s">
        <v>16</v>
      </c>
      <c r="F25" s="50"/>
      <c r="G25" s="44"/>
      <c r="H25" s="83">
        <f>H26</f>
        <v>5809000</v>
      </c>
      <c r="I25" s="45"/>
      <c r="J25" s="83">
        <f>J26</f>
        <v>1093000</v>
      </c>
      <c r="K25" s="44"/>
      <c r="L25" s="83">
        <f>L26</f>
        <v>0</v>
      </c>
      <c r="M25" s="83">
        <f>M26</f>
        <v>1093000</v>
      </c>
    </row>
    <row r="26" spans="1:20" ht="18" customHeight="1" x14ac:dyDescent="0.3">
      <c r="B26" s="49" t="s">
        <v>17</v>
      </c>
      <c r="C26" s="49"/>
      <c r="D26" s="49"/>
      <c r="E26" s="42" t="s">
        <v>18</v>
      </c>
      <c r="F26" s="50"/>
      <c r="G26" s="44"/>
      <c r="H26" s="83">
        <f>H29+H32</f>
        <v>5809000</v>
      </c>
      <c r="I26" s="45"/>
      <c r="J26" s="83">
        <f>J29+J32</f>
        <v>1093000</v>
      </c>
      <c r="K26" s="44"/>
      <c r="L26" s="83">
        <f>L29+L32</f>
        <v>0</v>
      </c>
      <c r="M26" s="83">
        <f>M29+M32</f>
        <v>1093000</v>
      </c>
    </row>
    <row r="27" spans="1:20" ht="38.25" hidden="1" customHeight="1" x14ac:dyDescent="0.3">
      <c r="B27" s="27"/>
      <c r="C27" s="51"/>
      <c r="D27" s="52"/>
      <c r="E27" s="53"/>
      <c r="F27" s="54"/>
      <c r="G27" s="29"/>
      <c r="H27" s="97"/>
      <c r="I27" s="30"/>
      <c r="J27" s="100"/>
      <c r="K27" s="29"/>
      <c r="L27" s="77"/>
      <c r="M27" s="77"/>
    </row>
    <row r="28" spans="1:20" ht="34.5" hidden="1" customHeight="1" x14ac:dyDescent="0.3">
      <c r="B28" s="55"/>
      <c r="C28" s="55"/>
      <c r="D28" s="55"/>
      <c r="E28" s="56"/>
      <c r="F28" s="57"/>
      <c r="G28" s="29">
        <v>2020</v>
      </c>
      <c r="H28" s="97"/>
      <c r="I28" s="30"/>
      <c r="J28" s="100"/>
      <c r="K28" s="29"/>
      <c r="L28" s="77"/>
      <c r="M28" s="77"/>
    </row>
    <row r="29" spans="1:20" ht="34.5" customHeight="1" x14ac:dyDescent="0.3">
      <c r="B29" s="65" t="s">
        <v>49</v>
      </c>
      <c r="C29" s="65" t="s">
        <v>48</v>
      </c>
      <c r="D29" s="65" t="s">
        <v>25</v>
      </c>
      <c r="E29" s="79" t="s">
        <v>50</v>
      </c>
      <c r="F29" s="57"/>
      <c r="G29" s="29"/>
      <c r="H29" s="77">
        <f>SUM(H30:H31)</f>
        <v>570000</v>
      </c>
      <c r="I29" s="30"/>
      <c r="J29" s="77">
        <f>SUM(J30:J31)</f>
        <v>569100</v>
      </c>
      <c r="K29" s="29"/>
      <c r="L29" s="77">
        <f>SUM(L30:L31)</f>
        <v>0</v>
      </c>
      <c r="M29" s="77">
        <f>SUM(M30:M31)</f>
        <v>569100</v>
      </c>
    </row>
    <row r="30" spans="1:20" ht="34.5" customHeight="1" x14ac:dyDescent="0.3">
      <c r="B30" s="65"/>
      <c r="C30" s="65"/>
      <c r="D30" s="65"/>
      <c r="E30" s="79"/>
      <c r="F30" s="57" t="s">
        <v>51</v>
      </c>
      <c r="G30" s="29">
        <v>2021</v>
      </c>
      <c r="H30" s="97">
        <v>500000</v>
      </c>
      <c r="I30" s="30"/>
      <c r="J30" s="100">
        <v>499100</v>
      </c>
      <c r="K30" s="29">
        <v>100</v>
      </c>
      <c r="L30" s="77"/>
      <c r="M30" s="72">
        <f t="shared" ref="M30:M33" si="5">J30+L30</f>
        <v>499100</v>
      </c>
    </row>
    <row r="31" spans="1:20" ht="102.75" customHeight="1" x14ac:dyDescent="0.3">
      <c r="B31" s="65"/>
      <c r="C31" s="65"/>
      <c r="D31" s="65"/>
      <c r="E31" s="79"/>
      <c r="F31" s="68" t="s">
        <v>67</v>
      </c>
      <c r="G31" s="29">
        <v>2021</v>
      </c>
      <c r="H31" s="77">
        <v>70000</v>
      </c>
      <c r="I31" s="30"/>
      <c r="J31" s="77">
        <v>70000</v>
      </c>
      <c r="K31" s="29">
        <v>100</v>
      </c>
      <c r="L31" s="77"/>
      <c r="M31" s="72">
        <f t="shared" si="5"/>
        <v>70000</v>
      </c>
    </row>
    <row r="32" spans="1:20" ht="30.95" customHeight="1" x14ac:dyDescent="0.3">
      <c r="B32" s="46" t="s">
        <v>41</v>
      </c>
      <c r="C32" s="27" t="s">
        <v>35</v>
      </c>
      <c r="D32" s="27"/>
      <c r="E32" s="48" t="s">
        <v>34</v>
      </c>
      <c r="F32" s="28"/>
      <c r="G32" s="29"/>
      <c r="H32" s="99">
        <f>H33</f>
        <v>5239000</v>
      </c>
      <c r="I32" s="30"/>
      <c r="J32" s="99">
        <f>J33</f>
        <v>523900</v>
      </c>
      <c r="K32" s="29"/>
      <c r="L32" s="99">
        <f t="shared" ref="L32" si="6">L33</f>
        <v>0</v>
      </c>
      <c r="M32" s="72">
        <f t="shared" si="5"/>
        <v>523900</v>
      </c>
    </row>
    <row r="33" spans="2:13" ht="41.45" customHeight="1" x14ac:dyDescent="0.3">
      <c r="B33" s="46" t="s">
        <v>39</v>
      </c>
      <c r="C33" s="27" t="s">
        <v>38</v>
      </c>
      <c r="D33" s="27" t="s">
        <v>37</v>
      </c>
      <c r="E33" s="48" t="s">
        <v>36</v>
      </c>
      <c r="F33" s="28" t="s">
        <v>40</v>
      </c>
      <c r="G33" s="29">
        <v>2021</v>
      </c>
      <c r="H33" s="99">
        <v>5239000</v>
      </c>
      <c r="I33" s="30"/>
      <c r="J33" s="99">
        <v>523900</v>
      </c>
      <c r="K33" s="29">
        <v>100</v>
      </c>
      <c r="L33" s="77"/>
      <c r="M33" s="72">
        <f t="shared" si="5"/>
        <v>523900</v>
      </c>
    </row>
    <row r="34" spans="2:13" ht="36" customHeight="1" x14ac:dyDescent="0.3">
      <c r="B34" s="49" t="s">
        <v>19</v>
      </c>
      <c r="C34" s="49"/>
      <c r="D34" s="49"/>
      <c r="E34" s="42" t="s">
        <v>20</v>
      </c>
      <c r="F34" s="50"/>
      <c r="G34" s="44"/>
      <c r="H34" s="73">
        <f>H35</f>
        <v>10792261.949999999</v>
      </c>
      <c r="I34" s="45">
        <f>I35</f>
        <v>0</v>
      </c>
      <c r="J34" s="73">
        <f t="shared" ref="J34:M34" si="7">J35</f>
        <v>6747261.9500000002</v>
      </c>
      <c r="K34" s="44"/>
      <c r="L34" s="73">
        <f t="shared" si="7"/>
        <v>-98000</v>
      </c>
      <c r="M34" s="73">
        <f t="shared" si="7"/>
        <v>6649261.9500000002</v>
      </c>
    </row>
    <row r="35" spans="2:13" ht="39.75" customHeight="1" x14ac:dyDescent="0.3">
      <c r="B35" s="49" t="s">
        <v>21</v>
      </c>
      <c r="C35" s="49"/>
      <c r="D35" s="49"/>
      <c r="E35" s="42" t="s">
        <v>20</v>
      </c>
      <c r="F35" s="50"/>
      <c r="G35" s="44"/>
      <c r="H35" s="83">
        <f>H37+H42+H47</f>
        <v>10792261.949999999</v>
      </c>
      <c r="I35" s="45">
        <f>SUM(I36:I41)</f>
        <v>0</v>
      </c>
      <c r="J35" s="83">
        <f>J37+J42+J47</f>
        <v>6747261.9500000002</v>
      </c>
      <c r="K35" s="58"/>
      <c r="L35" s="83">
        <f>L37+L42+L47</f>
        <v>-98000</v>
      </c>
      <c r="M35" s="83">
        <f>M37+M42+M47</f>
        <v>6649261.9500000002</v>
      </c>
    </row>
    <row r="36" spans="2:13" ht="55.5" hidden="1" customHeight="1" x14ac:dyDescent="0.3">
      <c r="B36" s="52"/>
      <c r="C36" s="51"/>
      <c r="D36" s="59"/>
      <c r="E36" s="50"/>
      <c r="F36" s="60"/>
      <c r="G36" s="29"/>
      <c r="H36" s="97"/>
      <c r="I36" s="30"/>
      <c r="J36" s="100"/>
      <c r="K36" s="29"/>
      <c r="L36" s="77"/>
      <c r="M36" s="77"/>
    </row>
    <row r="37" spans="2:13" ht="26.25" customHeight="1" x14ac:dyDescent="0.3">
      <c r="B37" s="52">
        <v>1217310</v>
      </c>
      <c r="C37" s="51">
        <v>7310</v>
      </c>
      <c r="D37" s="74" t="s">
        <v>25</v>
      </c>
      <c r="E37" s="50" t="s">
        <v>74</v>
      </c>
      <c r="F37" s="60"/>
      <c r="G37" s="29"/>
      <c r="H37" s="97">
        <f>SUM(H38:H41)</f>
        <v>3975000</v>
      </c>
      <c r="I37" s="30">
        <v>0</v>
      </c>
      <c r="J37" s="97">
        <f>SUM(J38:J41)</f>
        <v>2130000</v>
      </c>
      <c r="K37" s="29"/>
      <c r="L37" s="97">
        <f>SUM(L38:L41)</f>
        <v>-98000</v>
      </c>
      <c r="M37" s="97">
        <f>SUM(M38:M41)</f>
        <v>2032000</v>
      </c>
    </row>
    <row r="38" spans="2:13" ht="37.5" customHeight="1" x14ac:dyDescent="0.3">
      <c r="B38" s="52"/>
      <c r="C38" s="51"/>
      <c r="D38" s="51"/>
      <c r="E38" s="50"/>
      <c r="F38" s="64" t="s">
        <v>47</v>
      </c>
      <c r="G38" s="71" t="s">
        <v>83</v>
      </c>
      <c r="H38" s="97">
        <v>2800000</v>
      </c>
      <c r="I38" s="30"/>
      <c r="J38" s="97">
        <v>1000000</v>
      </c>
      <c r="K38" s="29">
        <v>64.3</v>
      </c>
      <c r="L38" s="77">
        <v>-98000</v>
      </c>
      <c r="M38" s="72">
        <f t="shared" ref="M38:M47" si="8">J38+L38</f>
        <v>902000</v>
      </c>
    </row>
    <row r="39" spans="2:13" ht="35.25" customHeight="1" x14ac:dyDescent="0.3">
      <c r="B39" s="52"/>
      <c r="C39" s="51"/>
      <c r="D39" s="51"/>
      <c r="E39" s="50"/>
      <c r="F39" s="28" t="s">
        <v>33</v>
      </c>
      <c r="G39" s="29">
        <v>2021</v>
      </c>
      <c r="H39" s="99">
        <v>30000</v>
      </c>
      <c r="I39" s="30"/>
      <c r="J39" s="99">
        <v>30000</v>
      </c>
      <c r="K39" s="29">
        <v>100</v>
      </c>
      <c r="L39" s="77"/>
      <c r="M39" s="72">
        <f t="shared" si="8"/>
        <v>30000</v>
      </c>
    </row>
    <row r="40" spans="2:13" ht="61.5" customHeight="1" x14ac:dyDescent="0.3">
      <c r="B40" s="52"/>
      <c r="C40" s="51"/>
      <c r="D40" s="51"/>
      <c r="E40" s="50"/>
      <c r="F40" s="64" t="s">
        <v>78</v>
      </c>
      <c r="G40" s="29">
        <v>2021</v>
      </c>
      <c r="H40" s="77">
        <v>1000000</v>
      </c>
      <c r="I40" s="30"/>
      <c r="J40" s="77">
        <v>1000000</v>
      </c>
      <c r="K40" s="29">
        <v>100</v>
      </c>
      <c r="L40" s="77"/>
      <c r="M40" s="72">
        <f t="shared" si="8"/>
        <v>1000000</v>
      </c>
    </row>
    <row r="41" spans="2:13" ht="40.5" customHeight="1" x14ac:dyDescent="0.3">
      <c r="B41" s="52"/>
      <c r="C41" s="51"/>
      <c r="D41" s="51"/>
      <c r="E41" s="50"/>
      <c r="F41" s="28" t="s">
        <v>57</v>
      </c>
      <c r="G41" s="29">
        <v>2021</v>
      </c>
      <c r="H41" s="99">
        <v>145000</v>
      </c>
      <c r="I41" s="30"/>
      <c r="J41" s="99">
        <v>100000</v>
      </c>
      <c r="K41" s="29">
        <v>100</v>
      </c>
      <c r="L41" s="77"/>
      <c r="M41" s="72">
        <f t="shared" si="8"/>
        <v>100000</v>
      </c>
    </row>
    <row r="42" spans="2:13" ht="38.1" customHeight="1" x14ac:dyDescent="0.3">
      <c r="B42" s="66" t="s">
        <v>52</v>
      </c>
      <c r="C42" s="66" t="s">
        <v>53</v>
      </c>
      <c r="D42" s="66" t="s">
        <v>54</v>
      </c>
      <c r="E42" s="67" t="s">
        <v>55</v>
      </c>
      <c r="F42" s="28"/>
      <c r="G42" s="29"/>
      <c r="H42" s="99">
        <f>SUM(H43:H46)</f>
        <v>1617261.95</v>
      </c>
      <c r="I42" s="30"/>
      <c r="J42" s="99">
        <f>SUM(J43:J46)</f>
        <v>1617261.95</v>
      </c>
      <c r="K42" s="29"/>
      <c r="L42" s="99">
        <f>SUM(L43:L46)</f>
        <v>0</v>
      </c>
      <c r="M42" s="99">
        <f>SUM(M43:M46)</f>
        <v>1617261.95</v>
      </c>
    </row>
    <row r="43" spans="2:13" ht="26.1" customHeight="1" x14ac:dyDescent="0.3">
      <c r="B43" s="66"/>
      <c r="C43" s="66"/>
      <c r="D43" s="66"/>
      <c r="E43" s="67"/>
      <c r="F43" s="76" t="s">
        <v>79</v>
      </c>
      <c r="G43" s="29">
        <v>2021</v>
      </c>
      <c r="H43" s="99">
        <v>350000</v>
      </c>
      <c r="I43" s="30"/>
      <c r="J43" s="99">
        <v>350000</v>
      </c>
      <c r="K43" s="29">
        <v>100</v>
      </c>
      <c r="L43" s="77"/>
      <c r="M43" s="72">
        <f t="shared" si="8"/>
        <v>350000</v>
      </c>
    </row>
    <row r="44" spans="2:13" ht="24" customHeight="1" x14ac:dyDescent="0.3">
      <c r="B44" s="66"/>
      <c r="C44" s="66"/>
      <c r="D44" s="66"/>
      <c r="E44" s="67"/>
      <c r="F44" s="76" t="s">
        <v>80</v>
      </c>
      <c r="G44" s="29">
        <v>2021</v>
      </c>
      <c r="H44" s="99">
        <v>802261.95</v>
      </c>
      <c r="I44" s="30"/>
      <c r="J44" s="99">
        <v>802261.95</v>
      </c>
      <c r="K44" s="29">
        <v>100</v>
      </c>
      <c r="L44" s="77"/>
      <c r="M44" s="72">
        <f t="shared" si="8"/>
        <v>802261.95</v>
      </c>
    </row>
    <row r="45" spans="2:13" ht="74.099999999999994" customHeight="1" x14ac:dyDescent="0.3">
      <c r="B45" s="66"/>
      <c r="C45" s="66"/>
      <c r="D45" s="66"/>
      <c r="E45" s="67"/>
      <c r="F45" s="75" t="s">
        <v>82</v>
      </c>
      <c r="G45" s="29">
        <v>2021</v>
      </c>
      <c r="H45" s="99">
        <v>200000</v>
      </c>
      <c r="I45" s="30"/>
      <c r="J45" s="99">
        <v>200000</v>
      </c>
      <c r="K45" s="29">
        <v>100</v>
      </c>
      <c r="L45" s="77"/>
      <c r="M45" s="72">
        <f t="shared" si="8"/>
        <v>200000</v>
      </c>
    </row>
    <row r="46" spans="2:13" ht="21.95" customHeight="1" x14ac:dyDescent="0.3">
      <c r="B46" s="66"/>
      <c r="C46" s="66"/>
      <c r="D46" s="66"/>
      <c r="E46" s="67"/>
      <c r="F46" s="75" t="s">
        <v>81</v>
      </c>
      <c r="G46" s="29">
        <v>2021</v>
      </c>
      <c r="H46" s="99">
        <v>265000</v>
      </c>
      <c r="I46" s="30"/>
      <c r="J46" s="99">
        <v>265000</v>
      </c>
      <c r="K46" s="29">
        <v>100</v>
      </c>
      <c r="L46" s="77"/>
      <c r="M46" s="72">
        <f t="shared" si="8"/>
        <v>265000</v>
      </c>
    </row>
    <row r="47" spans="2:13" ht="40.5" customHeight="1" x14ac:dyDescent="0.3">
      <c r="B47" s="66" t="s">
        <v>62</v>
      </c>
      <c r="C47" s="66" t="s">
        <v>63</v>
      </c>
      <c r="D47" s="66" t="s">
        <v>54</v>
      </c>
      <c r="E47" s="75" t="s">
        <v>64</v>
      </c>
      <c r="F47" s="76" t="s">
        <v>65</v>
      </c>
      <c r="G47" s="94" t="s">
        <v>61</v>
      </c>
      <c r="H47" s="77">
        <v>5200000</v>
      </c>
      <c r="I47" s="30"/>
      <c r="J47" s="77">
        <v>3000000</v>
      </c>
      <c r="K47" s="29">
        <v>100</v>
      </c>
      <c r="L47" s="77"/>
      <c r="M47" s="72">
        <f t="shared" si="8"/>
        <v>3000000</v>
      </c>
    </row>
    <row r="48" spans="2:13" ht="27" customHeight="1" x14ac:dyDescent="0.3">
      <c r="B48" s="7"/>
      <c r="C48" s="7"/>
      <c r="D48" s="7"/>
      <c r="E48" s="16" t="s">
        <v>22</v>
      </c>
      <c r="F48" s="9"/>
      <c r="G48" s="8"/>
      <c r="H48" s="84">
        <f>H12+H16+H22+H25+H34</f>
        <v>19838287.949999999</v>
      </c>
      <c r="I48" s="8"/>
      <c r="J48" s="84">
        <f>J12+J16+J22+J25+J34</f>
        <v>11027287.949999999</v>
      </c>
      <c r="K48" s="8"/>
      <c r="L48" s="84">
        <f>L12+L16+L22+L25+L34</f>
        <v>-98000</v>
      </c>
      <c r="M48" s="84">
        <f>M12+M16+M22+M25+M34</f>
        <v>10929287.949999999</v>
      </c>
    </row>
    <row r="49" spans="2:11" ht="18.75" x14ac:dyDescent="0.3">
      <c r="B49" s="61" t="s">
        <v>45</v>
      </c>
      <c r="C49" s="61"/>
      <c r="D49" s="62"/>
      <c r="E49" s="33"/>
      <c r="F49" s="34"/>
      <c r="G49" s="63" t="s">
        <v>46</v>
      </c>
      <c r="H49" s="63"/>
      <c r="I49" s="22"/>
      <c r="J49" s="23"/>
      <c r="K49" s="22"/>
    </row>
    <row r="51" spans="2:11" x14ac:dyDescent="0.2">
      <c r="J51" s="17"/>
    </row>
  </sheetData>
  <mergeCells count="10">
    <mergeCell ref="L8:L9"/>
    <mergeCell ref="G3:K3"/>
    <mergeCell ref="G4:I4"/>
    <mergeCell ref="F8:F9"/>
    <mergeCell ref="G8:K8"/>
    <mergeCell ref="B6:D6"/>
    <mergeCell ref="B8:B9"/>
    <mergeCell ref="C8:C9"/>
    <mergeCell ref="D8:D9"/>
    <mergeCell ref="E8:E9"/>
  </mergeCells>
  <phoneticPr fontId="9" type="noConversion"/>
  <pageMargins left="0.23622047244094491" right="0" top="0.35433070866141736" bottom="0" header="0.31496062992125984" footer="0.31496062992125984"/>
  <pageSetup paperSize="9" scale="50" orientation="landscape" r:id="rId1"/>
  <rowBreaks count="1" manualBreakCount="1">
    <brk id="24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machir</dc:creator>
  <cp:lastModifiedBy>Квасник</cp:lastModifiedBy>
  <cp:lastPrinted>2021-04-06T07:20:40Z</cp:lastPrinted>
  <dcterms:created xsi:type="dcterms:W3CDTF">2019-09-26T07:05:21Z</dcterms:created>
  <dcterms:modified xsi:type="dcterms:W3CDTF">2021-04-20T08:40:18Z</dcterms:modified>
</cp:coreProperties>
</file>