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ЭтаКнига" defaultThemeVersion="124226"/>
  <bookViews>
    <workbookView xWindow="-120" yWindow="-60" windowWidth="19410" windowHeight="10950" tabRatio="720" activeTab="2"/>
  </bookViews>
  <sheets>
    <sheet name="2 джерела" sheetId="12" r:id="rId1"/>
    <sheet name="3 видатки" sheetId="20" r:id="rId2"/>
    <sheet name="7 програми" sheetId="8" r:id="rId3"/>
  </sheets>
  <definedNames>
    <definedName name="_xlnm._FilterDatabase" localSheetId="1" hidden="1">'3 видатки'!$C$3:$C$119</definedName>
    <definedName name="_xlnm.Print_Titles" localSheetId="0">'2 джерела'!$12:$12</definedName>
    <definedName name="_xlnm.Print_Titles" localSheetId="1">'3 видатки'!$8:$11</definedName>
    <definedName name="_xlnm.Print_Titles" localSheetId="2">'7 програми'!$10:$11</definedName>
    <definedName name="_xlnm.Print_Area" localSheetId="0">'2 джерела'!$A$1:$G$28</definedName>
    <definedName name="_xlnm.Print_Area" localSheetId="1">'3 видатки'!$A$1:$AL$119</definedName>
    <definedName name="_xlnm.Print_Area" localSheetId="2">'7 програми'!$A$2:$R$93</definedName>
  </definedName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86" i="8" l="1"/>
  <c r="G85" i="8" s="1"/>
  <c r="H86" i="8"/>
  <c r="H85" i="8" s="1"/>
  <c r="I86" i="8"/>
  <c r="I85" i="8" s="1"/>
  <c r="J86" i="8"/>
  <c r="J85" i="8" s="1"/>
  <c r="G79" i="8"/>
  <c r="G78" i="8" s="1"/>
  <c r="H79" i="8"/>
  <c r="H78" i="8" s="1"/>
  <c r="I79" i="8"/>
  <c r="I78" i="8" s="1"/>
  <c r="J79" i="8"/>
  <c r="J78" i="8" s="1"/>
  <c r="L79" i="8"/>
  <c r="L78" i="8" s="1"/>
  <c r="M79" i="8"/>
  <c r="M78" i="8" s="1"/>
  <c r="N79" i="8"/>
  <c r="N78" i="8" s="1"/>
  <c r="G61" i="8"/>
  <c r="G60" i="8" s="1"/>
  <c r="H61" i="8"/>
  <c r="H60" i="8" s="1"/>
  <c r="I61" i="8"/>
  <c r="I60" i="8" s="1"/>
  <c r="J61" i="8"/>
  <c r="J60" i="8" s="1"/>
  <c r="G47" i="8"/>
  <c r="G46" i="8" s="1"/>
  <c r="H47" i="8"/>
  <c r="H46" i="8" s="1"/>
  <c r="I47" i="8"/>
  <c r="I46" i="8" s="1"/>
  <c r="J47" i="8"/>
  <c r="J46" i="8" s="1"/>
  <c r="L47" i="8"/>
  <c r="L46" i="8" s="1"/>
  <c r="M47" i="8"/>
  <c r="M46" i="8" s="1"/>
  <c r="N47" i="8"/>
  <c r="N46" i="8" s="1"/>
  <c r="G42" i="8"/>
  <c r="G41" i="8" s="1"/>
  <c r="H42" i="8"/>
  <c r="H41" i="8" s="1"/>
  <c r="I42" i="8"/>
  <c r="I41" i="8" s="1"/>
  <c r="J42" i="8"/>
  <c r="J41" i="8" s="1"/>
  <c r="L42" i="8"/>
  <c r="L41" i="8" s="1"/>
  <c r="M42" i="8"/>
  <c r="M41" i="8" s="1"/>
  <c r="N42" i="8"/>
  <c r="N41" i="8" s="1"/>
  <c r="G30" i="8"/>
  <c r="G29" i="8" s="1"/>
  <c r="H30" i="8"/>
  <c r="H29" i="8" s="1"/>
  <c r="I30" i="8"/>
  <c r="I29" i="8" s="1"/>
  <c r="J30" i="8"/>
  <c r="J29" i="8" s="1"/>
  <c r="L30" i="8"/>
  <c r="L29" i="8" s="1"/>
  <c r="M30" i="8"/>
  <c r="M29" i="8" s="1"/>
  <c r="N30" i="8"/>
  <c r="N29" i="8" s="1"/>
  <c r="G13" i="8" l="1"/>
  <c r="G12" i="8" s="1"/>
  <c r="H13" i="8"/>
  <c r="H12" i="8" s="1"/>
  <c r="I13" i="8"/>
  <c r="I12" i="8" s="1"/>
  <c r="J13" i="8"/>
  <c r="J12" i="8" s="1"/>
  <c r="P37" i="8" l="1"/>
  <c r="Q37" i="8"/>
  <c r="R37" i="8"/>
  <c r="K37" i="8"/>
  <c r="O37" i="8" s="1"/>
  <c r="G91" i="8" l="1"/>
  <c r="P88" i="8"/>
  <c r="Q88" i="8"/>
  <c r="R88" i="8"/>
  <c r="P39" i="8"/>
  <c r="Q39" i="8"/>
  <c r="R39" i="8"/>
  <c r="K39" i="8"/>
  <c r="O39" i="8" s="1"/>
  <c r="K88" i="8" l="1"/>
  <c r="O88" i="8" s="1"/>
  <c r="P63" i="8"/>
  <c r="Q63" i="8"/>
  <c r="R63" i="8"/>
  <c r="K63" i="8"/>
  <c r="O63" i="8" s="1"/>
  <c r="P38" i="8"/>
  <c r="Q38" i="8"/>
  <c r="R38" i="8"/>
  <c r="K38" i="8"/>
  <c r="O38" i="8" s="1"/>
  <c r="P15" i="8" l="1"/>
  <c r="Q15" i="8"/>
  <c r="R15" i="8"/>
  <c r="P16" i="8"/>
  <c r="Q16" i="8"/>
  <c r="R16" i="8"/>
  <c r="K15" i="8"/>
  <c r="P72" i="8"/>
  <c r="Q72" i="8"/>
  <c r="R72" i="8"/>
  <c r="K72" i="8"/>
  <c r="O72" i="8" s="1"/>
  <c r="O15" i="8" l="1"/>
  <c r="E23" i="12" l="1"/>
  <c r="F23" i="12"/>
  <c r="D23" i="12"/>
  <c r="J91" i="8" l="1"/>
  <c r="I91" i="8"/>
  <c r="H91" i="8"/>
  <c r="R90" i="8"/>
  <c r="Q90" i="8"/>
  <c r="P90" i="8"/>
  <c r="K90" i="8"/>
  <c r="O90" i="8" s="1"/>
  <c r="R89" i="8"/>
  <c r="Q89" i="8"/>
  <c r="P89" i="8"/>
  <c r="K89" i="8"/>
  <c r="O89" i="8" s="1"/>
  <c r="R87" i="8"/>
  <c r="Q87" i="8"/>
  <c r="P87" i="8"/>
  <c r="K87" i="8"/>
  <c r="R86" i="8"/>
  <c r="R85" i="8" s="1"/>
  <c r="Q86" i="8"/>
  <c r="Q85" i="8" s="1"/>
  <c r="P86" i="8"/>
  <c r="P85" i="8" s="1"/>
  <c r="N86" i="8"/>
  <c r="N85" i="8" s="1"/>
  <c r="M86" i="8"/>
  <c r="M85" i="8" s="1"/>
  <c r="L86" i="8"/>
  <c r="L85" i="8" s="1"/>
  <c r="R84" i="8"/>
  <c r="Q84" i="8"/>
  <c r="P84" i="8"/>
  <c r="K84" i="8"/>
  <c r="O84" i="8" s="1"/>
  <c r="R83" i="8"/>
  <c r="R82" i="8" s="1"/>
  <c r="R81" i="8" s="1"/>
  <c r="Q83" i="8"/>
  <c r="Q82" i="8" s="1"/>
  <c r="Q81" i="8" s="1"/>
  <c r="P83" i="8"/>
  <c r="P82" i="8" s="1"/>
  <c r="P81" i="8" s="1"/>
  <c r="K83" i="8"/>
  <c r="O83" i="8" s="1"/>
  <c r="N82" i="8"/>
  <c r="N81" i="8" s="1"/>
  <c r="M82" i="8"/>
  <c r="M81" i="8" s="1"/>
  <c r="L82" i="8"/>
  <c r="L81" i="8" s="1"/>
  <c r="R80" i="8"/>
  <c r="R79" i="8" s="1"/>
  <c r="R78" i="8" s="1"/>
  <c r="Q80" i="8"/>
  <c r="Q79" i="8" s="1"/>
  <c r="Q78" i="8" s="1"/>
  <c r="P80" i="8"/>
  <c r="P79" i="8" s="1"/>
  <c r="P78" i="8" s="1"/>
  <c r="K80" i="8"/>
  <c r="R77" i="8"/>
  <c r="Q77" i="8"/>
  <c r="P77" i="8"/>
  <c r="K77" i="8"/>
  <c r="O77" i="8" s="1"/>
  <c r="R76" i="8"/>
  <c r="Q76" i="8"/>
  <c r="P76" i="8"/>
  <c r="K76" i="8"/>
  <c r="O76" i="8" s="1"/>
  <c r="R75" i="8"/>
  <c r="Q75" i="8"/>
  <c r="P75" i="8"/>
  <c r="K75" i="8"/>
  <c r="O75" i="8" s="1"/>
  <c r="R74" i="8"/>
  <c r="Q74" i="8"/>
  <c r="P74" i="8"/>
  <c r="K74" i="8"/>
  <c r="O74" i="8" s="1"/>
  <c r="R73" i="8"/>
  <c r="Q73" i="8"/>
  <c r="P73" i="8"/>
  <c r="K73" i="8"/>
  <c r="O73" i="8" s="1"/>
  <c r="R71" i="8"/>
  <c r="Q71" i="8"/>
  <c r="P71" i="8"/>
  <c r="K71" i="8"/>
  <c r="O71" i="8" s="1"/>
  <c r="R70" i="8"/>
  <c r="Q70" i="8"/>
  <c r="P70" i="8"/>
  <c r="K70" i="8"/>
  <c r="O70" i="8" s="1"/>
  <c r="R69" i="8"/>
  <c r="Q69" i="8"/>
  <c r="P69" i="8"/>
  <c r="K69" i="8"/>
  <c r="O69" i="8" s="1"/>
  <c r="R68" i="8"/>
  <c r="Q68" i="8"/>
  <c r="P68" i="8"/>
  <c r="K68" i="8"/>
  <c r="O68" i="8" s="1"/>
  <c r="R67" i="8"/>
  <c r="Q67" i="8"/>
  <c r="P67" i="8"/>
  <c r="K67" i="8"/>
  <c r="O67" i="8" s="1"/>
  <c r="R66" i="8"/>
  <c r="Q66" i="8"/>
  <c r="P66" i="8"/>
  <c r="K66" i="8"/>
  <c r="O66" i="8" s="1"/>
  <c r="R65" i="8"/>
  <c r="Q65" i="8"/>
  <c r="P65" i="8"/>
  <c r="K65" i="8"/>
  <c r="O65" i="8" s="1"/>
  <c r="R64" i="8"/>
  <c r="Q64" i="8"/>
  <c r="P64" i="8"/>
  <c r="K64" i="8"/>
  <c r="O64" i="8" s="1"/>
  <c r="R62" i="8"/>
  <c r="Q62" i="8"/>
  <c r="P62" i="8"/>
  <c r="K62" i="8"/>
  <c r="O62" i="8" s="1"/>
  <c r="N61" i="8"/>
  <c r="N60" i="8" s="1"/>
  <c r="M61" i="8"/>
  <c r="M60" i="8" s="1"/>
  <c r="L61" i="8"/>
  <c r="L60" i="8" s="1"/>
  <c r="R59" i="8"/>
  <c r="Q59" i="8"/>
  <c r="P59" i="8"/>
  <c r="K59" i="8"/>
  <c r="O59" i="8" s="1"/>
  <c r="R58" i="8"/>
  <c r="Q58" i="8"/>
  <c r="P58" i="8"/>
  <c r="K58" i="8"/>
  <c r="O58" i="8" s="1"/>
  <c r="R57" i="8"/>
  <c r="Q57" i="8"/>
  <c r="P57" i="8"/>
  <c r="K57" i="8"/>
  <c r="O57" i="8" s="1"/>
  <c r="R56" i="8"/>
  <c r="Q56" i="8"/>
  <c r="P56" i="8"/>
  <c r="K56" i="8"/>
  <c r="O56" i="8" s="1"/>
  <c r="R55" i="8"/>
  <c r="Q55" i="8"/>
  <c r="P55" i="8"/>
  <c r="K55" i="8"/>
  <c r="O55" i="8" s="1"/>
  <c r="R54" i="8"/>
  <c r="Q54" i="8"/>
  <c r="P54" i="8"/>
  <c r="K54" i="8"/>
  <c r="O54" i="8" s="1"/>
  <c r="R53" i="8"/>
  <c r="Q53" i="8"/>
  <c r="P53" i="8"/>
  <c r="K53" i="8"/>
  <c r="O53" i="8" s="1"/>
  <c r="R52" i="8"/>
  <c r="Q52" i="8"/>
  <c r="P52" i="8"/>
  <c r="K52" i="8"/>
  <c r="R51" i="8"/>
  <c r="Q51" i="8"/>
  <c r="P51" i="8"/>
  <c r="K51" i="8"/>
  <c r="O51" i="8" s="1"/>
  <c r="R50" i="8"/>
  <c r="Q50" i="8"/>
  <c r="P50" i="8"/>
  <c r="K50" i="8"/>
  <c r="O50" i="8" s="1"/>
  <c r="R49" i="8"/>
  <c r="Q49" i="8"/>
  <c r="P49" i="8"/>
  <c r="K49" i="8"/>
  <c r="O49" i="8" s="1"/>
  <c r="R48" i="8"/>
  <c r="Q48" i="8"/>
  <c r="Q47" i="8" s="1"/>
  <c r="Q46" i="8" s="1"/>
  <c r="P48" i="8"/>
  <c r="K48" i="8"/>
  <c r="R45" i="8"/>
  <c r="Q45" i="8"/>
  <c r="P45" i="8"/>
  <c r="K45" i="8"/>
  <c r="O45" i="8" s="1"/>
  <c r="R44" i="8"/>
  <c r="Q44" i="8"/>
  <c r="P44" i="8"/>
  <c r="K44" i="8"/>
  <c r="O44" i="8" s="1"/>
  <c r="R43" i="8"/>
  <c r="Q43" i="8"/>
  <c r="P43" i="8"/>
  <c r="K43" i="8"/>
  <c r="R40" i="8"/>
  <c r="Q40" i="8"/>
  <c r="P40" i="8"/>
  <c r="K40" i="8"/>
  <c r="O40" i="8" s="1"/>
  <c r="R36" i="8"/>
  <c r="Q36" i="8"/>
  <c r="P36" i="8"/>
  <c r="K36" i="8"/>
  <c r="R35" i="8"/>
  <c r="Q35" i="8"/>
  <c r="P35" i="8"/>
  <c r="K35" i="8"/>
  <c r="O35" i="8" s="1"/>
  <c r="R34" i="8"/>
  <c r="Q34" i="8"/>
  <c r="P34" i="8"/>
  <c r="K34" i="8"/>
  <c r="O34" i="8" s="1"/>
  <c r="R33" i="8"/>
  <c r="Q33" i="8"/>
  <c r="P33" i="8"/>
  <c r="K33" i="8"/>
  <c r="O33" i="8" s="1"/>
  <c r="R32" i="8"/>
  <c r="Q32" i="8"/>
  <c r="P32" i="8"/>
  <c r="K32" i="8"/>
  <c r="O32" i="8" s="1"/>
  <c r="R31" i="8"/>
  <c r="Q31" i="8"/>
  <c r="Q30" i="8" s="1"/>
  <c r="Q29" i="8" s="1"/>
  <c r="P31" i="8"/>
  <c r="K31" i="8"/>
  <c r="O31" i="8" s="1"/>
  <c r="R28" i="8"/>
  <c r="Q28" i="8"/>
  <c r="P28" i="8"/>
  <c r="K28" i="8"/>
  <c r="O28" i="8" s="1"/>
  <c r="R27" i="8"/>
  <c r="Q27" i="8"/>
  <c r="P27" i="8"/>
  <c r="K27" i="8"/>
  <c r="O27" i="8" s="1"/>
  <c r="R26" i="8"/>
  <c r="Q26" i="8"/>
  <c r="P26" i="8"/>
  <c r="K26" i="8"/>
  <c r="O26" i="8" s="1"/>
  <c r="R25" i="8"/>
  <c r="Q25" i="8"/>
  <c r="P25" i="8"/>
  <c r="K25" i="8"/>
  <c r="O25" i="8" s="1"/>
  <c r="R24" i="8"/>
  <c r="Q24" i="8"/>
  <c r="P24" i="8"/>
  <c r="K24" i="8"/>
  <c r="O24" i="8" s="1"/>
  <c r="R23" i="8"/>
  <c r="Q23" i="8"/>
  <c r="P23" i="8"/>
  <c r="K23" i="8"/>
  <c r="O23" i="8" s="1"/>
  <c r="R22" i="8"/>
  <c r="Q22" i="8"/>
  <c r="P22" i="8"/>
  <c r="K22" i="8"/>
  <c r="O22" i="8" s="1"/>
  <c r="R21" i="8"/>
  <c r="Q21" i="8"/>
  <c r="P21" i="8"/>
  <c r="K21" i="8"/>
  <c r="O21" i="8" s="1"/>
  <c r="R20" i="8"/>
  <c r="Q20" i="8"/>
  <c r="P20" i="8"/>
  <c r="K20" i="8"/>
  <c r="O20" i="8" s="1"/>
  <c r="R19" i="8"/>
  <c r="Q19" i="8"/>
  <c r="P19" i="8"/>
  <c r="K19" i="8"/>
  <c r="O19" i="8" s="1"/>
  <c r="R18" i="8"/>
  <c r="Q18" i="8"/>
  <c r="P18" i="8"/>
  <c r="K18" i="8"/>
  <c r="O18" i="8" s="1"/>
  <c r="R17" i="8"/>
  <c r="Q17" i="8"/>
  <c r="P17" i="8"/>
  <c r="K17" i="8"/>
  <c r="O17" i="8" s="1"/>
  <c r="K16" i="8"/>
  <c r="O16" i="8" s="1"/>
  <c r="R14" i="8"/>
  <c r="Q14" i="8"/>
  <c r="P14" i="8"/>
  <c r="K14" i="8"/>
  <c r="O14" i="8" s="1"/>
  <c r="N13" i="8"/>
  <c r="N12" i="8" s="1"/>
  <c r="M13" i="8"/>
  <c r="M12" i="8" s="1"/>
  <c r="L13" i="8"/>
  <c r="L12" i="8" s="1"/>
  <c r="O80" i="8" l="1"/>
  <c r="O79" i="8" s="1"/>
  <c r="O78" i="8" s="1"/>
  <c r="K79" i="8"/>
  <c r="K78" i="8" s="1"/>
  <c r="O43" i="8"/>
  <c r="K42" i="8"/>
  <c r="K41" i="8" s="1"/>
  <c r="O48" i="8"/>
  <c r="K47" i="8"/>
  <c r="K46" i="8" s="1"/>
  <c r="O36" i="8"/>
  <c r="O30" i="8" s="1"/>
  <c r="O29" i="8" s="1"/>
  <c r="K30" i="8"/>
  <c r="K29" i="8" s="1"/>
  <c r="O52" i="8"/>
  <c r="O47" i="8" s="1"/>
  <c r="O46" i="8" s="1"/>
  <c r="R30" i="8"/>
  <c r="R29" i="8" s="1"/>
  <c r="P47" i="8"/>
  <c r="P46" i="8" s="1"/>
  <c r="R42" i="8"/>
  <c r="R41" i="8" s="1"/>
  <c r="K86" i="8"/>
  <c r="K85" i="8" s="1"/>
  <c r="Q61" i="8"/>
  <c r="Q60" i="8" s="1"/>
  <c r="K82" i="8"/>
  <c r="K81" i="8" s="1"/>
  <c r="R13" i="8"/>
  <c r="R12" i="8" s="1"/>
  <c r="R47" i="8"/>
  <c r="R46" i="8" s="1"/>
  <c r="O42" i="8"/>
  <c r="O41" i="8" s="1"/>
  <c r="P30" i="8"/>
  <c r="P29" i="8" s="1"/>
  <c r="P13" i="8"/>
  <c r="P12" i="8" s="1"/>
  <c r="Q42" i="8"/>
  <c r="Q41" i="8" s="1"/>
  <c r="P42" i="8"/>
  <c r="P41" i="8" s="1"/>
  <c r="R61" i="8"/>
  <c r="R60" i="8" s="1"/>
  <c r="M91" i="8"/>
  <c r="N91" i="8"/>
  <c r="K61" i="8"/>
  <c r="K60" i="8" s="1"/>
  <c r="P61" i="8"/>
  <c r="P60" i="8" s="1"/>
  <c r="L91" i="8"/>
  <c r="Q13" i="8"/>
  <c r="Q12" i="8" s="1"/>
  <c r="O82" i="8"/>
  <c r="O81" i="8" s="1"/>
  <c r="O13" i="8"/>
  <c r="O12" i="8" s="1"/>
  <c r="O61" i="8"/>
  <c r="O60" i="8" s="1"/>
  <c r="O87" i="8"/>
  <c r="K13" i="8"/>
  <c r="K12" i="8" s="1"/>
  <c r="R91" i="8" l="1"/>
  <c r="Q91" i="8"/>
  <c r="P91" i="8"/>
  <c r="K91" i="8"/>
  <c r="O86" i="8"/>
  <c r="O85" i="8" s="1"/>
  <c r="O91" i="8" s="1"/>
  <c r="C23" i="12" l="1"/>
  <c r="C17" i="12"/>
  <c r="D16" i="12"/>
  <c r="D15" i="12" s="1"/>
  <c r="E18" i="12" l="1"/>
  <c r="D24" i="12"/>
  <c r="C18" i="12" l="1"/>
  <c r="E16" i="12"/>
  <c r="D22" i="12"/>
  <c r="E24" i="12"/>
  <c r="E22" i="12" s="1"/>
  <c r="F18" i="12"/>
  <c r="D19" i="12"/>
  <c r="F16" i="12" l="1"/>
  <c r="F15" i="12" s="1"/>
  <c r="D21" i="12"/>
  <c r="D25" i="12" s="1"/>
  <c r="C22" i="12"/>
  <c r="C24" i="12"/>
  <c r="F24" i="12"/>
  <c r="C16" i="12"/>
  <c r="E15" i="12"/>
  <c r="E21" i="12"/>
  <c r="F22" i="12" l="1"/>
  <c r="F21" i="12" s="1"/>
  <c r="F25" i="12" s="1"/>
  <c r="E25" i="12"/>
  <c r="C25" i="12" s="1"/>
  <c r="C21" i="12"/>
  <c r="E19" i="12"/>
  <c r="C19" i="12" s="1"/>
  <c r="C15" i="12"/>
  <c r="F19" i="12" l="1"/>
</calcChain>
</file>

<file path=xl/sharedStrings.xml><?xml version="1.0" encoding="utf-8"?>
<sst xmlns="http://schemas.openxmlformats.org/spreadsheetml/2006/main" count="923" uniqueCount="388">
  <si>
    <t>0813031</t>
  </si>
  <si>
    <t>Надання інших пільг окремим категоріям громадян відповідно до законодавства</t>
  </si>
  <si>
    <t>0813032</t>
  </si>
  <si>
    <t>3032</t>
  </si>
  <si>
    <t>0813033</t>
  </si>
  <si>
    <t>0813050</t>
  </si>
  <si>
    <t>0813090</t>
  </si>
  <si>
    <t>3122</t>
  </si>
  <si>
    <t>0813122</t>
  </si>
  <si>
    <t>0813123</t>
  </si>
  <si>
    <t>3123</t>
  </si>
  <si>
    <t>0813180</t>
  </si>
  <si>
    <t>0813160</t>
  </si>
  <si>
    <t>3210</t>
  </si>
  <si>
    <t>1010160</t>
  </si>
  <si>
    <t>0810160</t>
  </si>
  <si>
    <t>0610160</t>
  </si>
  <si>
    <t>1014040</t>
  </si>
  <si>
    <t>4040</t>
  </si>
  <si>
    <t>Забезпечення діяльності музеїв i виставок</t>
  </si>
  <si>
    <t>1014060</t>
  </si>
  <si>
    <t>4060</t>
  </si>
  <si>
    <t>Забезпечення діяльності палаців i будинків культури, клубів, центрів дозвілля та iнших клубних закладів</t>
  </si>
  <si>
    <t>1110160</t>
  </si>
  <si>
    <t>1113131</t>
  </si>
  <si>
    <t>1210160</t>
  </si>
  <si>
    <t>1216030</t>
  </si>
  <si>
    <t>6030</t>
  </si>
  <si>
    <t>Організація благоустрою населених пунктів</t>
  </si>
  <si>
    <t>1218312</t>
  </si>
  <si>
    <t>8312</t>
  </si>
  <si>
    <t>8110</t>
  </si>
  <si>
    <t>Заходи запобігання та ліквідації надзвичайних ситуацій та наслідків стихійного лиха</t>
  </si>
  <si>
    <t>1216084</t>
  </si>
  <si>
    <t>6084</t>
  </si>
  <si>
    <t>2710160</t>
  </si>
  <si>
    <t>2717130</t>
  </si>
  <si>
    <t>7130</t>
  </si>
  <si>
    <t>Здійснення заходів із землеустрою</t>
  </si>
  <si>
    <t>3710160</t>
  </si>
  <si>
    <t>3719770</t>
  </si>
  <si>
    <t>9770</t>
  </si>
  <si>
    <t>Інші субвенції з місцевого бюджету.</t>
  </si>
  <si>
    <t>2111</t>
  </si>
  <si>
    <t>3180</t>
  </si>
  <si>
    <t xml:space="preserve">Управління житлово-комунального господарства та містобудування міської ради </t>
  </si>
  <si>
    <t>Витрати, пов'язані з наданням та обслуговуванням  пільгових довгострокових кредитів, наданих громадянам на будівництво (реконструкцію) та придбання житла</t>
  </si>
  <si>
    <t xml:space="preserve"> Відділ  культури  міської ради</t>
  </si>
  <si>
    <t xml:space="preserve">Фінансове управління міської ради </t>
  </si>
  <si>
    <t>Управління соціально-економічного розвитку міської ради</t>
  </si>
  <si>
    <t>Код</t>
  </si>
  <si>
    <t>Найменування 
згідно з класифікацією фінансування бюджету</t>
  </si>
  <si>
    <t>Фінансування за активними операціями</t>
  </si>
  <si>
    <t>Загальний фонд</t>
  </si>
  <si>
    <t>Спеціальний фонд</t>
  </si>
  <si>
    <t>Разом</t>
  </si>
  <si>
    <t>видатки споживання</t>
  </si>
  <si>
    <t>з них</t>
  </si>
  <si>
    <t>видатки розвитку</t>
  </si>
  <si>
    <t>оплата праці</t>
  </si>
  <si>
    <t>комунальні послуги та енергоносії</t>
  </si>
  <si>
    <t>0111</t>
  </si>
  <si>
    <t>1060</t>
  </si>
  <si>
    <t>0490</t>
  </si>
  <si>
    <r>
      <rPr>
        <vertAlign val="superscript"/>
        <sz val="10"/>
        <rFont val="Times New Roman"/>
        <family val="1"/>
        <charset val="204"/>
      </rPr>
      <t>1</t>
    </r>
    <r>
      <rPr>
        <sz val="10"/>
        <rFont val="Times New Roman"/>
        <family val="1"/>
        <charset val="204"/>
      </rPr>
      <t xml:space="preserve"> Надається перелік програм, які затверджені місцевими радами відповідно до статті 91 Бюджетного Кодексу України.</t>
    </r>
  </si>
  <si>
    <r>
      <rPr>
        <vertAlign val="superscript"/>
        <sz val="10"/>
        <rFont val="Times New Roman"/>
        <family val="1"/>
        <charset val="204"/>
      </rPr>
      <t>2</t>
    </r>
    <r>
      <rPr>
        <sz val="10"/>
        <rFont val="Times New Roman"/>
        <family val="1"/>
        <charset val="204"/>
      </rPr>
      <t xml:space="preserve"> Заповнюється у разі прийняття відповідною місцевою радою рішення про застосування програмно-цільового методу у бюджетному процесі.</t>
    </r>
  </si>
  <si>
    <r>
      <rPr>
        <vertAlign val="superscript"/>
        <sz val="10"/>
        <rFont val="Times New Roman"/>
        <family val="1"/>
        <charset val="204"/>
      </rPr>
      <t>3</t>
    </r>
    <r>
      <rPr>
        <sz val="10"/>
        <rFont val="Times New Roman"/>
        <family val="1"/>
        <charset val="204"/>
      </rPr>
      <t xml:space="preserve"> Код Типової програмної класифікації видатків та кредитування місцевих бюджетів / Тимчасової класифікації видатків та кредитування для бюджетів місцевого самоврядування, які не застосовують програмно-цільового методу, затвердженої наказом Міністерства фінансів України від 02.12.2014 № 1195 (зі змінами).</t>
    </r>
  </si>
  <si>
    <t>Структура коду програмної класифікації видатків та кредитування місцевих бюджетів зтверджена наказом Міністерства фінансів України від 02.12.2014 № 1195 (зі змінами).</t>
  </si>
  <si>
    <r>
      <rPr>
        <vertAlign val="superscript"/>
        <sz val="10"/>
        <rFont val="Times New Roman"/>
        <family val="1"/>
        <charset val="204"/>
      </rPr>
      <t xml:space="preserve">4 </t>
    </r>
    <r>
      <rPr>
        <sz val="10"/>
        <rFont val="Times New Roman"/>
        <family val="1"/>
        <charset val="204"/>
      </rPr>
      <t>Код функціональної класифікації видатків та кредитування бюджету, затвердженої наказом Міністерства фінансів України від 14.01.2011 № 11 (зі змінами).</t>
    </r>
  </si>
  <si>
    <t>Компенсаційні виплати на пільговий проїзд автомобільним транспортом окремим категоріям громадян</t>
  </si>
  <si>
    <t>Утилізація відходів</t>
  </si>
  <si>
    <t>0990</t>
  </si>
  <si>
    <t>0731</t>
  </si>
  <si>
    <t>0726</t>
  </si>
  <si>
    <t>1040</t>
  </si>
  <si>
    <t>0133</t>
  </si>
  <si>
    <t>0910</t>
  </si>
  <si>
    <t>0921</t>
  </si>
  <si>
    <t>0960</t>
  </si>
  <si>
    <t>0810</t>
  </si>
  <si>
    <t>1030</t>
  </si>
  <si>
    <t>1070</t>
  </si>
  <si>
    <t>1090</t>
  </si>
  <si>
    <t>1010</t>
  </si>
  <si>
    <t>0610</t>
  </si>
  <si>
    <t>0620</t>
  </si>
  <si>
    <t>0456</t>
  </si>
  <si>
    <t>0512</t>
  </si>
  <si>
    <t>0824</t>
  </si>
  <si>
    <t>0828</t>
  </si>
  <si>
    <t>0829</t>
  </si>
  <si>
    <t>0180</t>
  </si>
  <si>
    <t>0421</t>
  </si>
  <si>
    <t xml:space="preserve"> Виконавчий комітет міської ради </t>
  </si>
  <si>
    <t>Багатопрофільна стаціонарна медична допомога населенню</t>
  </si>
  <si>
    <t>2010</t>
  </si>
  <si>
    <t>Заходи державної політики з питань дітей та їх соціального захисту.</t>
  </si>
  <si>
    <t>3112</t>
  </si>
  <si>
    <t>1000000</t>
  </si>
  <si>
    <t>Відділ освіти міської ради</t>
  </si>
  <si>
    <t>1010000</t>
  </si>
  <si>
    <t>3160</t>
  </si>
  <si>
    <t>Оздоровлення та відпочинку дітей ( крім заходів з оздоровлення дітей, що здійснюється за рахунок коштів на оздоровлення громадян, які постраждали внаслідок Чорнобильської катастрофи).</t>
  </si>
  <si>
    <t>1100000</t>
  </si>
  <si>
    <t xml:space="preserve"> Відділ молоді та спорту міської ради</t>
  </si>
  <si>
    <t>Відділ молоді та спорту міської ради</t>
  </si>
  <si>
    <t>1110000</t>
  </si>
  <si>
    <t>3140</t>
  </si>
  <si>
    <t>Управління соціального захисту населення міської ради</t>
  </si>
  <si>
    <t xml:space="preserve"> Управління соціального захисту населення міської ради</t>
  </si>
  <si>
    <t>3050</t>
  </si>
  <si>
    <t>3090</t>
  </si>
  <si>
    <t>Внутрішнє фінансування</t>
  </si>
  <si>
    <t>Фінансування за рахунок зміни залишків коштів місцевих бюджетів</t>
  </si>
  <si>
    <t>Кошти, одержані із загального фонду бюджету до бюджету розвитку (спеціального фонду)</t>
  </si>
  <si>
    <t>Зміни обсягів готівкових коштів</t>
  </si>
  <si>
    <t>3031</t>
  </si>
  <si>
    <t>3033</t>
  </si>
  <si>
    <t>Заходи державної політики із забезпечення рівних прав та можливостей жінок та чоловіків.</t>
  </si>
  <si>
    <t>Заходи державної політики з питань сім"ї</t>
  </si>
  <si>
    <t>3131</t>
  </si>
  <si>
    <t>Утримання та навчально-тренувальна робота комунальних  дитячо-юнацьких спортивних шкіл</t>
  </si>
  <si>
    <t>5031</t>
  </si>
  <si>
    <t>1115061</t>
  </si>
  <si>
    <t>5061</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</si>
  <si>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</si>
  <si>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Здійснення заходів та реалізація проектів на виконання Державної цільової соціальної програми «Молодь України»</t>
  </si>
  <si>
    <t>Пільгове медичне обслуговування осіб, які постраждали внаслідок Чорнобильської катастрофи</t>
  </si>
  <si>
    <t>0320</t>
  </si>
  <si>
    <t>0600000</t>
  </si>
  <si>
    <t>0610000</t>
  </si>
  <si>
    <t>0800000</t>
  </si>
  <si>
    <t>0810000</t>
  </si>
  <si>
    <t>1200000</t>
  </si>
  <si>
    <t>1210000</t>
  </si>
  <si>
    <t>3700000</t>
  </si>
  <si>
    <t>3710000</t>
  </si>
  <si>
    <t>2700000</t>
  </si>
  <si>
    <t>2710000</t>
  </si>
  <si>
    <t>0160</t>
  </si>
  <si>
    <t>0611010</t>
  </si>
  <si>
    <t>Надання дошкільної освіти</t>
  </si>
  <si>
    <t>0613140</t>
  </si>
  <si>
    <t>Організація та проведення громадських робіт</t>
  </si>
  <si>
    <t>1050</t>
  </si>
  <si>
    <t>06010000</t>
  </si>
  <si>
    <t>Інші програми та заходи у сфері освіти</t>
  </si>
  <si>
    <t>Видатки на поховання учасників бойових дій та осіб з інвалідністю внаслідок війни</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</si>
  <si>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</si>
  <si>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Компенсаційні виплати особам з інвалідністю на бензин, ремонт, технічне обслуговування автомобілів, мотоколясок і на транспортне обслуговування</t>
  </si>
  <si>
    <t>0813171</t>
  </si>
  <si>
    <t>3171</t>
  </si>
  <si>
    <t xml:space="preserve">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 </t>
  </si>
  <si>
    <t>0813192</t>
  </si>
  <si>
    <t>3192</t>
  </si>
  <si>
    <t>0813242</t>
  </si>
  <si>
    <t>3242</t>
  </si>
  <si>
    <t>Інші заходи у сфері соціального захисту і соціального забезпечення</t>
  </si>
  <si>
    <t xml:space="preserve">Забезпечення діяльності інших закладів в галузі культури і мистецтва </t>
  </si>
  <si>
    <t>Інші заходи в галузі культури і мистецтва</t>
  </si>
  <si>
    <t>7461</t>
  </si>
  <si>
    <t>1217461</t>
  </si>
  <si>
    <t>Утримання та розвиток автомобільних доріг та дорожньої інфраструктури за рахунок коштів місцевого бюджету</t>
  </si>
  <si>
    <t>Заходи із запобігання та ліквідації надзвичайних ситуацій та наслідків стихійного лиха</t>
  </si>
  <si>
    <t>Інша діяльність у сфері державного управління</t>
  </si>
  <si>
    <t>8230</t>
  </si>
  <si>
    <t>Інші заходи громадського порядку та безпеки</t>
  </si>
  <si>
    <t>0380</t>
  </si>
  <si>
    <t>0810180</t>
  </si>
  <si>
    <t>1210180</t>
  </si>
  <si>
    <t>1213242</t>
  </si>
  <si>
    <t>2710180</t>
  </si>
  <si>
    <t>Первинна медична допомога населенню, що надається центрами первинної медичної (медико-санітарної) допомоги</t>
  </si>
  <si>
    <t>Виконання заходів за рахунок цільових фондів, утворених Верховною Радою Автономної Республіки Крим, органами місцевого самоврядування і місцевими органами виконавчої влади і фондів, утворених Верховною Радою Автономної Республіки Крим, органами місцевого самоврядування і місцевими органами виконавчої влади</t>
  </si>
  <si>
    <t>7691</t>
  </si>
  <si>
    <t>Надання фінансової підтримки громадським організаціям ветеранів і осіб з інвалідністю, діяльність яких має соціальну спрямованість</t>
  </si>
  <si>
    <t>1217691</t>
  </si>
  <si>
    <t>0613242</t>
  </si>
  <si>
    <t>2152</t>
  </si>
  <si>
    <t>1763</t>
  </si>
  <si>
    <t>Інші програми та заходи у сфері охорони здоровя</t>
  </si>
  <si>
    <t>0200000</t>
  </si>
  <si>
    <t>0210000</t>
  </si>
  <si>
    <t>0210160</t>
  </si>
  <si>
    <t>0210180</t>
  </si>
  <si>
    <t>0212010</t>
  </si>
  <si>
    <t>0212111</t>
  </si>
  <si>
    <t>0212152</t>
  </si>
  <si>
    <t>0213112</t>
  </si>
  <si>
    <t>0217691</t>
  </si>
  <si>
    <t>0217680</t>
  </si>
  <si>
    <t>7680</t>
  </si>
  <si>
    <t>Членські внески до асоціацій органів місцевого самоврядування</t>
  </si>
  <si>
    <t>0615031</t>
  </si>
  <si>
    <t>7361</t>
  </si>
  <si>
    <t>Співфінансування інвестиційних проектів, що реалізуються за рахунок коштів державного фонду регіонального розвитку</t>
  </si>
  <si>
    <t>0617361</t>
  </si>
  <si>
    <t>0218230</t>
  </si>
  <si>
    <t>0218220</t>
  </si>
  <si>
    <t>8220</t>
  </si>
  <si>
    <t>Заходи та роботи з мобілізаційної  підготовки місцевого значення</t>
  </si>
  <si>
    <t>Додаток № 3</t>
  </si>
  <si>
    <t>Додаток № 2</t>
  </si>
  <si>
    <t>Фінансування за типом кредитора</t>
  </si>
  <si>
    <t>Х</t>
  </si>
  <si>
    <t>Загальне фінансування</t>
  </si>
  <si>
    <t>Фінансування за типом боргового зобов’язання</t>
  </si>
  <si>
    <t>Код програмної класифікації видатків та кредитування місцевих бюджетів</t>
  </si>
  <si>
    <t>Усього</t>
  </si>
  <si>
    <t>усього</t>
  </si>
  <si>
    <t>УСЬОГО</t>
  </si>
  <si>
    <t>Найменування місцевої /регіональної програми</t>
  </si>
  <si>
    <t>Дата та номер документа, яким затверджено місцеву регіональну програму</t>
  </si>
  <si>
    <t>( грн.)</t>
  </si>
  <si>
    <t>(грн.)</t>
  </si>
  <si>
    <t>Міська програма "Правопорядок на 2018-2022 роки"</t>
  </si>
  <si>
    <t>Надання пільг окремим категоріям громадян з послуг зв'язку</t>
  </si>
  <si>
    <t>у тому числі бюджет розвитку</t>
  </si>
  <si>
    <t xml:space="preserve">       (код бюджету)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</si>
  <si>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</si>
  <si>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</si>
  <si>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</si>
  <si>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Найменування головного розпорядника коштів місцевого бюджету/відповідального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</si>
  <si>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Здійсненн заходів із землеустрою</t>
  </si>
  <si>
    <t>Надання позашкільної освіти закладами позашкільної освіти, заходи із позашкільної роботи з дітьми</t>
  </si>
  <si>
    <t>Надання спеціальної освіти мистецькими школами.</t>
  </si>
  <si>
    <t>Міська програма підготовки лікарських кадрів для охорони здоровя міста Глухова на 2020-2022 рр."</t>
  </si>
  <si>
    <t xml:space="preserve"> № 393 від 23.12.2019</t>
  </si>
  <si>
    <t>Міська програма "Назустріч дітям" на 2020-2023 роки</t>
  </si>
  <si>
    <t>Комплексна міська програма «Здоров’я глухівчан» на 2020-2024 роки</t>
  </si>
  <si>
    <t>Програма забезпечення організаційних заходів та інших видатків бюджету Глухівської міської ради на 2021-2023 роки</t>
  </si>
  <si>
    <t xml:space="preserve"> № 540 від 18.09.2020</t>
  </si>
  <si>
    <t>0218110</t>
  </si>
  <si>
    <t>1014030</t>
  </si>
  <si>
    <t>4030</t>
  </si>
  <si>
    <t>Забезпечення діяльності бібліотек</t>
  </si>
  <si>
    <t>Програма "Дитячі меблі" на період до 2025 року</t>
  </si>
  <si>
    <t>8710</t>
  </si>
  <si>
    <t>Резервний фонд місцевого бюджету</t>
  </si>
  <si>
    <t>Керівництво і управління у відповідній сфері у містах (місті Києві), селищах, селах, територіальних громадах.</t>
  </si>
  <si>
    <t>0611021</t>
  </si>
  <si>
    <t>1021</t>
  </si>
  <si>
    <t>Надання загальної середньої освіти закладами загальної середньої освіти</t>
  </si>
  <si>
    <t>0611031</t>
  </si>
  <si>
    <t>1031</t>
  </si>
  <si>
    <t>0611070</t>
  </si>
  <si>
    <t>1011080</t>
  </si>
  <si>
    <t>1080</t>
  </si>
  <si>
    <t>0611151</t>
  </si>
  <si>
    <t>1151</t>
  </si>
  <si>
    <t>Забезпечення діяльності інклюзивно-ресурсних центрів за рахунок коштів місцевого бюджету</t>
  </si>
  <si>
    <t>0611152</t>
  </si>
  <si>
    <t>1152</t>
  </si>
  <si>
    <t>Забезпечення діяльності інклюзивно-ресурсних центрів за рахунок освітньої субвенції</t>
  </si>
  <si>
    <t>0611160</t>
  </si>
  <si>
    <t>1160</t>
  </si>
  <si>
    <t>Забезпечення діяльності центрів професійного розвитку педагогічних працівників</t>
  </si>
  <si>
    <t>0611200</t>
  </si>
  <si>
    <t>1200</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</si>
  <si>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</si>
  <si>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0611142</t>
  </si>
  <si>
    <t>1142</t>
  </si>
  <si>
    <t>0211142</t>
  </si>
  <si>
    <t>0763</t>
  </si>
  <si>
    <t>Надання фінансової підтримки громадським обєднанням ветеранів і осіб з інвалідністю, діяльність яких має соціальну спрямованість</t>
  </si>
  <si>
    <t>Витрати, пов'язані з наданням та обслуговуванням  пільгових довгострокових кредитів, наданих громадянам на будівництво (реконструкцію) придбання житла</t>
  </si>
  <si>
    <t>1113210</t>
  </si>
  <si>
    <t>0611141</t>
  </si>
  <si>
    <t>1141</t>
  </si>
  <si>
    <t>Забезпечення діяльності інших закладів у сфері освіти</t>
  </si>
  <si>
    <t>3718710</t>
  </si>
  <si>
    <t>Затверджено</t>
  </si>
  <si>
    <t>у тому числі  бюджет розвитку</t>
  </si>
  <si>
    <t xml:space="preserve"> у тому числі бюджет розвитку</t>
  </si>
  <si>
    <t>Додаток № 7</t>
  </si>
  <si>
    <t>№ 410 від 03.04.2020</t>
  </si>
  <si>
    <t xml:space="preserve">№ 46 від 20.12.2020 </t>
  </si>
  <si>
    <t>На початок періоду</t>
  </si>
  <si>
    <t xml:space="preserve">Міська програма розвитку патріотичного виховання школярів  міста Глухова на 2021-2024 роки </t>
  </si>
  <si>
    <t>№ 47 від 16.12.2020</t>
  </si>
  <si>
    <t xml:space="preserve">Про  Програму  розвитку фізичної культури і спорту на території  Глухівської міської ради  на 2021-2025 роки </t>
  </si>
  <si>
    <t>№ 135 від 25.02.2021</t>
  </si>
  <si>
    <t>0813241</t>
  </si>
  <si>
    <t>3241</t>
  </si>
  <si>
    <t xml:space="preserve">Забезпечення діяльності інших закладів у сфері соціального захисту і соціального забезпечення </t>
  </si>
  <si>
    <t>1216020</t>
  </si>
  <si>
    <t>6020</t>
  </si>
  <si>
    <t>Забезпечення функціонування підприємств, установ та організацій, що виробляють, виконують та /або надають житлово-комунальні послуги</t>
  </si>
  <si>
    <t>0611181</t>
  </si>
  <si>
    <t>1181</t>
  </si>
  <si>
    <t>0611182</t>
  </si>
  <si>
    <t>1182</t>
  </si>
  <si>
    <t>Співфінансування заходів, що реалізуються за рахунок субвенції з державного бюджету місцевим бюджетам на забезпечення якісної, сучасної та доступної загальної середньої освіти "Нова українська школа"</t>
  </si>
  <si>
    <t>Виконання заходів, спрямованих на забезпечення якісної, сучасної та доступної загальної середньої освіти "Нова українська школа" за рахунок субвенції з державного бюджету місцевим бюджетам</t>
  </si>
  <si>
    <t>0813191</t>
  </si>
  <si>
    <t>3191</t>
  </si>
  <si>
    <t>Інші видатки на соціальний захист ветеранів війни та праці</t>
  </si>
  <si>
    <t>Програма  для забезпечення виконання управлінням соціального захисту населення Глухівської міської ради рішень судів та інших виконавчих документів про стягнення коштів на 2021 – 2024 роки</t>
  </si>
  <si>
    <t>№ 279 від 13.07.2021</t>
  </si>
  <si>
    <t>0611210</t>
  </si>
  <si>
    <t>1210</t>
  </si>
  <si>
    <t>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t>
  </si>
  <si>
    <t>Програму розвитку молодіжної політики на території  Глухівської міської ради на 2021-2025 роки</t>
  </si>
  <si>
    <t>№ 136 від 25.02.2021</t>
  </si>
  <si>
    <t xml:space="preserve">Міська цільова програма поховання померлих одиноких громадян на 2019-2023 роки </t>
  </si>
  <si>
    <t>№ 369 від 27.09.2019</t>
  </si>
  <si>
    <t>Міська цільова програма поводження з тваринами у населенних пунктах Глухівської міської ради на 2021-2025 роки</t>
  </si>
  <si>
    <t>№ 148 від 25.02.2021</t>
  </si>
  <si>
    <t>Програма підтримки військовослужбовців, мобілізованих для проходження військової служби на особливий період, учасників організації Обєднаних сил та членів їх сімей на 2021-2025 роки</t>
  </si>
  <si>
    <t>№ 122 від 27.01.2021</t>
  </si>
  <si>
    <t>Міська цільова програма підтримки громадян, які постраждали внаслідок Чорнобильської катастрофи на 2021-2025 роки</t>
  </si>
  <si>
    <t>№ 121 від 27.01.2021</t>
  </si>
  <si>
    <t>Комплексна програма для пільгових категорій населення Глухівської громади на 2021-2025 роки</t>
  </si>
  <si>
    <t>№ 123 від 27.01.2021</t>
  </si>
  <si>
    <t>№ 124 від 27.01.2021</t>
  </si>
  <si>
    <t>0816083</t>
  </si>
  <si>
    <t>6083</t>
  </si>
  <si>
    <t>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t>
  </si>
  <si>
    <r>
      <t xml:space="preserve">РОЗПОДІЛ    </t>
    </r>
    <r>
      <rPr>
        <b/>
        <sz val="14"/>
        <rFont val="Times New Roman"/>
        <family val="1"/>
        <charset val="204"/>
      </rPr>
      <t>видатків  бюджету Глухівської міської територіальної громади  на 2022 рік</t>
    </r>
  </si>
  <si>
    <t>Фінансування  бюджету Глухівської міської територіальної громади на 2022 рік</t>
  </si>
  <si>
    <t>Розподіл витрат  бюджету Глухівської  міської територіальної громади на реалізацію місцевих програм у 2022 році</t>
  </si>
  <si>
    <t xml:space="preserve"> № 318 від 12.04.2018</t>
  </si>
  <si>
    <t>№ 394 від 23.12.2019</t>
  </si>
  <si>
    <t>Програма соціального захисту окремих категорій населення Глухівської міської ради на 2021-2025 р.р</t>
  </si>
  <si>
    <t>Міська цільова  програма захисту населення і території від надзвичайних ситуацій техногенного та природного хар-ру  на 2022-2025 роки</t>
  </si>
  <si>
    <t>№ 305 від 27.08.2021</t>
  </si>
  <si>
    <t>0613210</t>
  </si>
  <si>
    <t>Комплексна програма "Освіта Глухівської територіальної громади на 2022-2025р."</t>
  </si>
  <si>
    <t>Програма оздоровлення дітей на 2022 рік.</t>
  </si>
  <si>
    <t>№ 374 від 25.11.2021</t>
  </si>
  <si>
    <t>№ 375 від 25.11.2021</t>
  </si>
  <si>
    <t>до рішення міської ради</t>
  </si>
  <si>
    <t xml:space="preserve">Міський голова </t>
  </si>
  <si>
    <t>Надія ВАЙЛО</t>
  </si>
  <si>
    <t>до  рішення міської ради</t>
  </si>
  <si>
    <t>Про  Програму "Поліцейський офіцер громади" на 2022-2023 роки</t>
  </si>
  <si>
    <t>№ 378 від 25.11.2021</t>
  </si>
  <si>
    <t>1216071</t>
  </si>
  <si>
    <t>6071</t>
  </si>
  <si>
    <t>0640</t>
  </si>
  <si>
    <t>Відшкодування різниці між розміром ціни (тарифу) на житлово-комунальні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</si>
  <si>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Програма економічного і соціального розвитку Глухівської міської ради на 2022 рік</t>
  </si>
  <si>
    <t>№ 421 від 22.12.2021</t>
  </si>
  <si>
    <t>Внесено зміни</t>
  </si>
  <si>
    <t>Затверджено з урахуванням змін</t>
  </si>
  <si>
    <t>0618240</t>
  </si>
  <si>
    <t>8240</t>
  </si>
  <si>
    <t>Заходи та роботи з територіальної оборони</t>
  </si>
  <si>
    <t>0218240</t>
  </si>
  <si>
    <t>Реалізація заходів, спрямованих на підвищення доступності широкосмугового доступу до Інтернету в сільській місцевості</t>
  </si>
  <si>
    <t>0460</t>
  </si>
  <si>
    <t>7540</t>
  </si>
  <si>
    <t>0217540</t>
  </si>
  <si>
    <t>Про програму фінансової підтримки комунальних підприємств Глухівської міської ради на 2022 рік.</t>
  </si>
  <si>
    <t>№ 430 від 27.01.2022</t>
  </si>
  <si>
    <t>№479 від 07.04.2022</t>
  </si>
  <si>
    <t xml:space="preserve">Про  Програму підтримки добровольчого формування Глухівської територіальної громади №1 на період дії воєнного стану </t>
  </si>
  <si>
    <t>1218130</t>
  </si>
  <si>
    <t>8130</t>
  </si>
  <si>
    <t>Забезпечення діяльності місцевої пожежної охорони.</t>
  </si>
  <si>
    <t>Програму підтримки діяльності та розвитку місцевої пожежної охорони у складі місцевих пожежних команд при Комунальному підприємстві «Баницьке» Глухівської міської ради та Комунальному підприємстві «Полошківське» Глухівської міської ради на 2022-2025 роки</t>
  </si>
  <si>
    <t>№ 487 від 25.05.2022</t>
  </si>
  <si>
    <t>3719800</t>
  </si>
  <si>
    <t>9800</t>
  </si>
  <si>
    <t>Субвенція з місцевого бюджету державному бюджету на виконання програм соціально-економічного розвитку регіонів</t>
  </si>
  <si>
    <t>0611061</t>
  </si>
  <si>
    <t>1061</t>
  </si>
  <si>
    <t>1217361</t>
  </si>
  <si>
    <t>1217670</t>
  </si>
  <si>
    <t>7670</t>
  </si>
  <si>
    <t>Внески до статутного капіталу суб'єктів господарювання</t>
  </si>
  <si>
    <t>1218775</t>
  </si>
  <si>
    <t>8775</t>
  </si>
  <si>
    <t>Інші заходи за рахунок коштів резервного фонду місцевого бюджету</t>
  </si>
  <si>
    <t xml:space="preserve">Програма забезпечення заходів мобілізації та оборонної роботи на території Глухівської міської ради </t>
  </si>
  <si>
    <t>№ 497 від 30.06.2022</t>
  </si>
  <si>
    <t>№ 421 від 22.12.2022</t>
  </si>
  <si>
    <t>0618775</t>
  </si>
  <si>
    <t>0218775</t>
  </si>
  <si>
    <t>1118775</t>
  </si>
  <si>
    <t>1218110</t>
  </si>
  <si>
    <t>№ 421 від 22.12.2020</t>
  </si>
  <si>
    <t>Відшкодування різниці між розміром ціни (тарифу) на теплову енергію, у тому числі її виробництво, транспортування та постачання, 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</si>
  <si>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Компенсація різниці в тарифах на теплову енергію, послуги з постачання теплової енергії та постачання гарячої води згідно із Законом України "Про особливості регулювання відносин на ринку природного газу та у сфері теплопостачання під час дії воєнного стану та подальшого відновлення їх функціонування" за рахунок субвенції з державного бюджету</t>
  </si>
  <si>
    <t>6072</t>
  </si>
  <si>
    <t>3716072</t>
  </si>
  <si>
    <t>23.12.2022  № 575</t>
  </si>
  <si>
    <t>23.12.2022 № 575</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</si>
</sst>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55" x14ac:knownFonts="1">
    <font>
      <sz val="10"/>
      <name val="Times New Roman"/>
      <charset val="204"/>
    </font>
    <font>
      <sz val="10"/>
      <color theme="1"/>
      <name val="Times New Roman"/>
      <family val="2"/>
      <charset val="204"/>
    </font>
    <font>
      <sz val="10"/>
      <name val="Times New Roman"/>
      <family val="1"/>
      <charset val="204"/>
    </font>
    <font>
      <sz val="8"/>
      <name val="Times New Roman"/>
      <family val="1"/>
      <charset val="204"/>
    </font>
    <font>
      <b/>
      <sz val="14"/>
      <name val="Times New Roman"/>
      <family val="1"/>
      <charset val="204"/>
    </font>
    <font>
      <sz val="11"/>
      <color indexed="17"/>
      <name val="Calibri"/>
      <family val="2"/>
      <charset val="204"/>
    </font>
    <font>
      <sz val="11"/>
      <color indexed="20"/>
      <name val="Calibri"/>
      <family val="2"/>
      <charset val="204"/>
    </font>
    <font>
      <sz val="11"/>
      <color indexed="62"/>
      <name val="Calibri"/>
      <family val="2"/>
      <charset val="204"/>
    </font>
    <font>
      <b/>
      <sz val="11"/>
      <color indexed="63"/>
      <name val="Calibri"/>
      <family val="2"/>
      <charset val="204"/>
    </font>
    <font>
      <sz val="11"/>
      <color indexed="10"/>
      <name val="Calibri"/>
      <family val="2"/>
      <charset val="204"/>
    </font>
    <font>
      <b/>
      <sz val="11"/>
      <color indexed="9"/>
      <name val="Calibri"/>
      <family val="2"/>
      <charset val="204"/>
    </font>
    <font>
      <i/>
      <sz val="11"/>
      <color indexed="23"/>
      <name val="Calibri"/>
      <family val="2"/>
      <charset val="204"/>
    </font>
    <font>
      <b/>
      <sz val="11"/>
      <color indexed="8"/>
      <name val="Calibri"/>
      <family val="2"/>
      <charset val="204"/>
    </font>
    <font>
      <sz val="11"/>
      <color indexed="9"/>
      <name val="Calibri"/>
      <family val="2"/>
      <charset val="204"/>
    </font>
    <font>
      <sz val="11"/>
      <color indexed="8"/>
      <name val="Calibri"/>
      <family val="2"/>
      <charset val="204"/>
    </font>
    <font>
      <b/>
      <sz val="11"/>
      <color indexed="52"/>
      <name val="Calibri"/>
      <family val="2"/>
      <charset val="204"/>
    </font>
    <font>
      <b/>
      <sz val="18"/>
      <color indexed="56"/>
      <name val="Cambria"/>
      <family val="2"/>
      <charset val="204"/>
    </font>
    <font>
      <sz val="11"/>
      <color indexed="60"/>
      <name val="Calibri"/>
      <family val="2"/>
      <charset val="204"/>
    </font>
    <font>
      <sz val="11"/>
      <color indexed="52"/>
      <name val="Calibri"/>
      <family val="2"/>
      <charset val="204"/>
    </font>
    <font>
      <b/>
      <sz val="10"/>
      <name val="Times New Roman"/>
      <family val="1"/>
      <charset val="204"/>
    </font>
    <font>
      <sz val="9"/>
      <name val="Times New Roman"/>
      <family val="1"/>
      <charset val="204"/>
    </font>
    <font>
      <sz val="10"/>
      <name val="Times New Roman"/>
      <family val="1"/>
      <charset val="204"/>
    </font>
    <font>
      <b/>
      <sz val="12"/>
      <name val="Times New Roman"/>
      <family val="1"/>
      <charset val="204"/>
    </font>
    <font>
      <sz val="10"/>
      <name val="Helv"/>
      <charset val="204"/>
    </font>
    <font>
      <sz val="10"/>
      <name val="Arial Cyr"/>
      <charset val="204"/>
    </font>
    <font>
      <sz val="10"/>
      <name val="Courier New"/>
      <family val="3"/>
      <charset val="204"/>
    </font>
    <font>
      <sz val="12"/>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1"/>
      <name val="Times New Roman"/>
      <family val="1"/>
      <charset val="204"/>
    </font>
    <font>
      <sz val="10"/>
      <name val="Times New Roman CYR"/>
      <charset val="204"/>
    </font>
    <font>
      <b/>
      <sz val="18"/>
      <name val="Times New Roman"/>
      <family val="1"/>
      <charset val="204"/>
    </font>
    <font>
      <sz val="12"/>
      <name val="Times New Roman"/>
      <family val="1"/>
      <charset val="204"/>
    </font>
    <font>
      <b/>
      <sz val="10"/>
      <color indexed="8"/>
      <name val="Times New Roman"/>
      <family val="1"/>
      <charset val="204"/>
    </font>
    <font>
      <sz val="10"/>
      <color indexed="8"/>
      <name val="Times New Roman"/>
      <family val="1"/>
      <charset val="204"/>
    </font>
    <font>
      <sz val="11"/>
      <name val="Times New Roman"/>
      <family val="1"/>
      <charset val="204"/>
    </font>
    <font>
      <sz val="10"/>
      <color indexed="8"/>
      <name val="Arial"/>
      <family val="2"/>
      <charset val="204"/>
    </font>
    <font>
      <sz val="8"/>
      <name val="Times New Roman"/>
      <family val="1"/>
      <charset val="204"/>
    </font>
    <font>
      <vertAlign val="superscript"/>
      <sz val="10"/>
      <name val="Times New Roman"/>
      <family val="1"/>
      <charset val="204"/>
    </font>
    <font>
      <sz val="10"/>
      <name val="Times"/>
      <charset val="204"/>
    </font>
    <font>
      <b/>
      <sz val="12"/>
      <name val="Times New Roman"/>
      <family val="1"/>
      <charset val="204"/>
    </font>
    <font>
      <b/>
      <sz val="13"/>
      <name val="Times New Roman"/>
      <family val="1"/>
      <charset val="204"/>
    </font>
    <font>
      <sz val="13"/>
      <name val="Times New Roman"/>
      <family val="1"/>
      <charset val="204"/>
    </font>
    <font>
      <sz val="10"/>
      <name val="Times New Roman"/>
      <family val="1"/>
      <charset val="204"/>
    </font>
    <font>
      <b/>
      <i/>
      <sz val="10"/>
      <name val="Times New Roman"/>
      <family val="1"/>
      <charset val="204"/>
    </font>
    <font>
      <sz val="10"/>
      <name val="Times New Roman"/>
      <family val="1"/>
      <charset val="204"/>
    </font>
    <font>
      <sz val="11"/>
      <name val="Times New Roman"/>
      <family val="1"/>
      <charset val="204"/>
    </font>
    <font>
      <u/>
      <sz val="14"/>
      <name val="Times New Roman"/>
      <family val="1"/>
      <charset val="204"/>
    </font>
    <font>
      <b/>
      <i/>
      <sz val="9"/>
      <name val="Times New Roman"/>
      <family val="1"/>
      <charset val="204"/>
    </font>
    <font>
      <sz val="7"/>
      <name val="Times New Roman"/>
      <family val="1"/>
      <charset val="204"/>
    </font>
    <font>
      <sz val="8"/>
      <color indexed="8"/>
      <name val="Times New Roman"/>
      <family val="1"/>
      <charset val="204"/>
    </font>
    <font>
      <b/>
      <sz val="14"/>
      <color indexed="8"/>
      <name val="Arial"/>
      <family val="2"/>
      <charset val="204"/>
    </font>
    <font>
      <sz val="10"/>
      <color rgb="FF333333"/>
      <name val="Times New Roman"/>
      <family val="1"/>
      <charset val="204"/>
    </font>
    <font>
      <sz val="11"/>
      <color rgb="FF000000"/>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26"/>
      </patternFill>
    </fill>
    <fill>
      <patternFill patternType="solid">
        <fgColor indexed="11"/>
      </patternFill>
    </fill>
    <fill>
      <patternFill patternType="solid">
        <fgColor indexed="51"/>
      </patternFill>
    </fill>
    <fill>
      <patternFill patternType="solid">
        <fgColor indexed="4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3"/>
      </patternFill>
    </fill>
    <fill>
      <patternFill patternType="solid">
        <fgColor indexed="62"/>
      </patternFill>
    </fill>
    <fill>
      <patternFill patternType="solid">
        <fgColor indexed="10"/>
      </patternFill>
    </fill>
    <fill>
      <patternFill patternType="solid">
        <fgColor indexed="57"/>
      </patternFill>
    </fill>
    <fill>
      <patternFill patternType="solid">
        <fgColor indexed="22"/>
      </patternFill>
    </fill>
    <fill>
      <patternFill patternType="solid">
        <fgColor indexed="55"/>
      </patternFill>
    </fill>
    <fill>
      <patternFill patternType="solid">
        <fgColor indexed="9"/>
        <bgColor indexed="64"/>
      </patternFill>
    </fill>
    <fill>
      <patternFill patternType="solid">
        <fgColor indexed="22"/>
        <bgColor indexed="64"/>
      </patternFill>
    </fill>
    <fill>
      <patternFill patternType="solid">
        <fgColor indexed="47"/>
        <bgColor indexed="64"/>
      </patternFill>
    </fill>
    <fill>
      <patternFill patternType="solid">
        <fgColor theme="0"/>
        <bgColor indexed="64"/>
      </patternFill>
    </fill>
    <fill>
      <patternFill patternType="solid">
        <fgColor theme="0" tint="-0.249977111117893"/>
        <bgColor indexed="64"/>
      </patternFill>
    </fill>
  </fills>
  <borders count="50">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diagonal/>
    </border>
    <border>
      <left style="thin">
        <color indexed="64"/>
      </left>
      <right style="medium">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diagonal/>
    </border>
  </borders>
  <cellStyleXfs count="64">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1" borderId="0" applyNumberFormat="0" applyBorder="0" applyAlignment="0" applyProtection="0"/>
    <xf numFmtId="0" fontId="14" fillId="5" borderId="0" applyNumberFormat="0" applyBorder="0" applyAlignment="0" applyProtection="0"/>
    <xf numFmtId="0" fontId="14" fillId="8" borderId="0" applyNumberFormat="0" applyBorder="0" applyAlignment="0" applyProtection="0"/>
    <xf numFmtId="0" fontId="14" fillId="12" borderId="0" applyNumberFormat="0" applyBorder="0" applyAlignment="0" applyProtection="0"/>
    <xf numFmtId="0" fontId="13" fillId="14" borderId="0" applyNumberFormat="0" applyBorder="0" applyAlignment="0" applyProtection="0"/>
    <xf numFmtId="0" fontId="13" fillId="9" borderId="0" applyNumberFormat="0" applyBorder="0" applyAlignment="0" applyProtection="0"/>
    <xf numFmtId="0" fontId="13" fillId="11" borderId="0" applyNumberFormat="0" applyBorder="0" applyAlignment="0" applyProtection="0"/>
    <xf numFmtId="0" fontId="13" fillId="15" borderId="0" applyNumberFormat="0" applyBorder="0" applyAlignment="0" applyProtection="0"/>
    <xf numFmtId="0" fontId="13" fillId="16" borderId="0" applyNumberFormat="0" applyBorder="0" applyAlignment="0" applyProtection="0"/>
    <xf numFmtId="0" fontId="13" fillId="17" borderId="0" applyNumberFormat="0" applyBorder="0" applyAlignment="0" applyProtection="0"/>
    <xf numFmtId="0" fontId="24" fillId="0" borderId="0"/>
    <xf numFmtId="0" fontId="13" fillId="19" borderId="0" applyNumberFormat="0" applyBorder="0" applyAlignment="0" applyProtection="0"/>
    <xf numFmtId="0" fontId="13" fillId="20" borderId="0" applyNumberFormat="0" applyBorder="0" applyAlignment="0" applyProtection="0"/>
    <xf numFmtId="0" fontId="13" fillId="21" borderId="0" applyNumberFormat="0" applyBorder="0" applyAlignment="0" applyProtection="0"/>
    <xf numFmtId="0" fontId="13" fillId="15" borderId="0" applyNumberFormat="0" applyBorder="0" applyAlignment="0" applyProtection="0"/>
    <xf numFmtId="0" fontId="13" fillId="16" borderId="0" applyNumberFormat="0" applyBorder="0" applyAlignment="0" applyProtection="0"/>
    <xf numFmtId="0" fontId="13" fillId="18" borderId="0" applyNumberFormat="0" applyBorder="0" applyAlignment="0" applyProtection="0"/>
    <xf numFmtId="0" fontId="7" fillId="7" borderId="1" applyNumberFormat="0" applyAlignment="0" applyProtection="0"/>
    <xf numFmtId="0" fontId="8" fillId="22" borderId="2" applyNumberFormat="0" applyAlignment="0" applyProtection="0"/>
    <xf numFmtId="0" fontId="15" fillId="22" borderId="1" applyNumberFormat="0" applyAlignment="0" applyProtection="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4" fillId="0" borderId="0"/>
    <xf numFmtId="0" fontId="25" fillId="0" borderId="0"/>
    <xf numFmtId="0" fontId="24" fillId="0" borderId="0"/>
    <xf numFmtId="0" fontId="24" fillId="0" borderId="0"/>
    <xf numFmtId="0" fontId="25" fillId="0" borderId="0"/>
    <xf numFmtId="0" fontId="25" fillId="0" borderId="0"/>
    <xf numFmtId="0" fontId="25" fillId="0" borderId="0"/>
    <xf numFmtId="0" fontId="25" fillId="0" borderId="0"/>
    <xf numFmtId="0" fontId="25" fillId="0" borderId="0"/>
    <xf numFmtId="0" fontId="37" fillId="0" borderId="0">
      <alignment vertical="top"/>
    </xf>
    <xf numFmtId="0" fontId="12" fillId="0" borderId="3" applyNumberFormat="0" applyFill="0" applyAlignment="0" applyProtection="0"/>
    <xf numFmtId="0" fontId="10" fillId="23" borderId="4" applyNumberFormat="0" applyAlignment="0" applyProtection="0"/>
    <xf numFmtId="0" fontId="16" fillId="0" borderId="0" applyNumberFormat="0" applyFill="0" applyBorder="0" applyAlignment="0" applyProtection="0"/>
    <xf numFmtId="0" fontId="17" fillId="13" borderId="0" applyNumberFormat="0" applyBorder="0" applyAlignment="0" applyProtection="0"/>
    <xf numFmtId="0" fontId="24" fillId="0" borderId="0"/>
    <xf numFmtId="0" fontId="24" fillId="0" borderId="0"/>
    <xf numFmtId="0" fontId="40" fillId="0" borderId="0"/>
    <xf numFmtId="0" fontId="6" fillId="3" borderId="0" applyNumberFormat="0" applyBorder="0" applyAlignment="0" applyProtection="0"/>
    <xf numFmtId="0" fontId="11" fillId="0" borderId="0" applyNumberFormat="0" applyFill="0" applyBorder="0" applyAlignment="0" applyProtection="0"/>
    <xf numFmtId="0" fontId="14" fillId="10" borderId="5" applyNumberFormat="0" applyFont="0" applyAlignment="0" applyProtection="0"/>
    <xf numFmtId="0" fontId="18" fillId="0" borderId="6" applyNumberFormat="0" applyFill="0" applyAlignment="0" applyProtection="0"/>
    <xf numFmtId="0" fontId="23" fillId="0" borderId="0"/>
    <xf numFmtId="0" fontId="9" fillId="0" borderId="0" applyNumberFormat="0" applyFill="0" applyBorder="0" applyAlignment="0" applyProtection="0"/>
    <xf numFmtId="0" fontId="5" fillId="4" borderId="0" applyNumberFormat="0" applyBorder="0" applyAlignment="0" applyProtection="0"/>
    <xf numFmtId="0" fontId="1" fillId="0" borderId="0"/>
  </cellStyleXfs>
  <cellXfs count="412">
    <xf numFmtId="0" fontId="0" fillId="0" borderId="0" xfId="0"/>
    <xf numFmtId="0" fontId="2" fillId="0" borderId="0" xfId="0" applyFont="1"/>
    <xf numFmtId="0" fontId="31" fillId="0" borderId="0" xfId="0" applyFont="1"/>
    <xf numFmtId="0" fontId="20" fillId="0" borderId="0" xfId="0" applyFont="1"/>
    <xf numFmtId="0" fontId="2" fillId="0" borderId="0" xfId="0" applyFont="1" applyAlignment="1">
      <alignment vertical="top"/>
    </xf>
    <xf numFmtId="0" fontId="0" fillId="0" borderId="0" xfId="0" applyAlignment="1">
      <alignment vertical="top"/>
    </xf>
    <xf numFmtId="0" fontId="21" fillId="0" borderId="0" xfId="0" applyFont="1" applyAlignment="1">
      <alignment vertical="top"/>
    </xf>
    <xf numFmtId="0" fontId="20" fillId="0" borderId="0" xfId="0" applyFont="1" applyAlignment="1">
      <alignment vertical="top"/>
    </xf>
    <xf numFmtId="0" fontId="36" fillId="0" borderId="0" xfId="0" applyFont="1"/>
    <xf numFmtId="0" fontId="19" fillId="0" borderId="7" xfId="0" applyFont="1" applyBorder="1" applyAlignment="1">
      <alignment horizontal="center" vertical="center" wrapText="1"/>
    </xf>
    <xf numFmtId="0" fontId="38" fillId="0" borderId="8" xfId="0" applyFont="1" applyBorder="1" applyAlignment="1">
      <alignment vertical="center"/>
    </xf>
    <xf numFmtId="0" fontId="21" fillId="0" borderId="0" xfId="0" applyFont="1"/>
    <xf numFmtId="0" fontId="2" fillId="0" borderId="0" xfId="0" applyFont="1" applyAlignment="1">
      <alignment horizontal="center"/>
    </xf>
    <xf numFmtId="0" fontId="28" fillId="25" borderId="9" xfId="0" applyFont="1" applyFill="1" applyBorder="1" applyAlignment="1" applyProtection="1">
      <alignment horizontal="justify"/>
      <protection locked="0"/>
    </xf>
    <xf numFmtId="49" fontId="28" fillId="25" borderId="10" xfId="0" applyNumberFormat="1" applyFont="1" applyFill="1" applyBorder="1" applyAlignment="1">
      <alignment horizontal="left" vertical="center" wrapText="1"/>
    </xf>
    <xf numFmtId="49" fontId="28" fillId="25" borderId="7" xfId="0" applyNumberFormat="1" applyFont="1" applyFill="1" applyBorder="1" applyAlignment="1">
      <alignment horizontal="left" vertical="center" wrapText="1"/>
    </xf>
    <xf numFmtId="0" fontId="28" fillId="25" borderId="7" xfId="0" applyFont="1" applyFill="1" applyBorder="1" applyAlignment="1" applyProtection="1">
      <alignment horizontal="justify"/>
      <protection locked="0"/>
    </xf>
    <xf numFmtId="49" fontId="28" fillId="25" borderId="10" xfId="0" applyNumberFormat="1" applyFont="1" applyFill="1" applyBorder="1"/>
    <xf numFmtId="49" fontId="28" fillId="25" borderId="7" xfId="0" applyNumberFormat="1" applyFont="1" applyFill="1" applyBorder="1"/>
    <xf numFmtId="0" fontId="28" fillId="25" borderId="7" xfId="0" applyFont="1" applyFill="1" applyBorder="1"/>
    <xf numFmtId="0" fontId="21" fillId="0" borderId="0" xfId="0" applyFont="1" applyAlignment="1">
      <alignment horizontal="center"/>
    </xf>
    <xf numFmtId="49" fontId="28" fillId="0" borderId="0" xfId="0" applyNumberFormat="1" applyFont="1"/>
    <xf numFmtId="0" fontId="28" fillId="0" borderId="0" xfId="0" applyFont="1"/>
    <xf numFmtId="0" fontId="30" fillId="0" borderId="0" xfId="0" applyFont="1" applyAlignment="1">
      <alignment horizontal="center" vertical="center" wrapText="1"/>
    </xf>
    <xf numFmtId="49" fontId="19" fillId="25" borderId="10" xfId="0" applyNumberFormat="1" applyFont="1" applyFill="1" applyBorder="1" applyAlignment="1">
      <alignment horizontal="left" vertical="center" wrapText="1"/>
    </xf>
    <xf numFmtId="49" fontId="19" fillId="25" borderId="7" xfId="0" applyNumberFormat="1" applyFont="1" applyFill="1" applyBorder="1" applyAlignment="1">
      <alignment horizontal="left" vertical="center" wrapText="1"/>
    </xf>
    <xf numFmtId="49" fontId="19" fillId="25" borderId="10" xfId="0" applyNumberFormat="1" applyFont="1" applyFill="1" applyBorder="1"/>
    <xf numFmtId="49" fontId="19" fillId="25" borderId="7" xfId="0" applyNumberFormat="1" applyFont="1" applyFill="1" applyBorder="1"/>
    <xf numFmtId="0" fontId="21" fillId="24" borderId="0" xfId="0" applyFont="1" applyFill="1"/>
    <xf numFmtId="49" fontId="19" fillId="25" borderId="11" xfId="0" applyNumberFormat="1" applyFont="1" applyFill="1" applyBorder="1"/>
    <xf numFmtId="49" fontId="19" fillId="25" borderId="9" xfId="0" applyNumberFormat="1" applyFont="1" applyFill="1" applyBorder="1"/>
    <xf numFmtId="4" fontId="33" fillId="0" borderId="7" xfId="55" applyNumberFormat="1" applyFont="1" applyBorder="1"/>
    <xf numFmtId="0" fontId="42" fillId="0" borderId="7" xfId="55" applyFont="1" applyBorder="1" applyAlignment="1" applyProtection="1">
      <alignment horizontal="center" vertical="center"/>
      <protection locked="0"/>
    </xf>
    <xf numFmtId="0" fontId="41" fillId="0" borderId="7" xfId="55" applyFont="1" applyBorder="1" applyAlignment="1" applyProtection="1">
      <alignment horizontal="left" vertical="top" wrapText="1"/>
      <protection locked="0"/>
    </xf>
    <xf numFmtId="4" fontId="41" fillId="0" borderId="7" xfId="55" applyNumberFormat="1" applyFont="1" applyBorder="1"/>
    <xf numFmtId="4" fontId="22" fillId="0" borderId="7" xfId="55" applyNumberFormat="1" applyFont="1" applyBorder="1"/>
    <xf numFmtId="4" fontId="26" fillId="0" borderId="7" xfId="55" applyNumberFormat="1" applyFont="1" applyBorder="1"/>
    <xf numFmtId="0" fontId="43" fillId="0" borderId="7" xfId="55" applyFont="1" applyBorder="1" applyAlignment="1" applyProtection="1">
      <alignment horizontal="center" vertical="center"/>
      <protection locked="0"/>
    </xf>
    <xf numFmtId="0" fontId="33" fillId="0" borderId="7" xfId="55" applyFont="1" applyBorder="1" applyAlignment="1" applyProtection="1">
      <alignment horizontal="left" vertical="top" wrapText="1"/>
      <protection locked="0"/>
    </xf>
    <xf numFmtId="4" fontId="26" fillId="0" borderId="7" xfId="55" applyNumberFormat="1" applyFont="1" applyBorder="1" applyProtection="1">
      <protection locked="0"/>
    </xf>
    <xf numFmtId="0" fontId="41" fillId="0" borderId="7" xfId="55" applyFont="1" applyBorder="1" applyAlignment="1" applyProtection="1">
      <alignment horizontal="center" vertical="top" wrapText="1"/>
      <protection locked="0"/>
    </xf>
    <xf numFmtId="0" fontId="33" fillId="0" borderId="7" xfId="55" applyFont="1" applyBorder="1" applyAlignment="1" applyProtection="1">
      <alignment horizontal="center" vertical="center"/>
      <protection locked="0"/>
    </xf>
    <xf numFmtId="2" fontId="35" fillId="0" borderId="7" xfId="48" applyNumberFormat="1" applyFont="1" applyBorder="1" applyAlignment="1">
      <alignment horizontal="right" vertical="center"/>
    </xf>
    <xf numFmtId="0" fontId="2" fillId="0" borderId="0" xfId="0" applyFont="1" applyAlignment="1">
      <alignment horizontal="justify"/>
    </xf>
    <xf numFmtId="0" fontId="0" fillId="0" borderId="0" xfId="0" applyAlignment="1">
      <alignment horizontal="justify"/>
    </xf>
    <xf numFmtId="0" fontId="44" fillId="0" borderId="0" xfId="0" applyFont="1"/>
    <xf numFmtId="0" fontId="19" fillId="26" borderId="0" xfId="0" applyFont="1" applyFill="1"/>
    <xf numFmtId="0" fontId="27" fillId="0" borderId="0" xfId="0" applyFont="1" applyAlignment="1">
      <alignment horizontal="center"/>
    </xf>
    <xf numFmtId="0" fontId="19" fillId="0" borderId="0" xfId="0" applyFont="1"/>
    <xf numFmtId="49" fontId="19" fillId="0" borderId="0" xfId="0" applyNumberFormat="1" applyFont="1"/>
    <xf numFmtId="4" fontId="41" fillId="0" borderId="7" xfId="55" applyNumberFormat="1" applyFont="1" applyBorder="1" applyProtection="1">
      <protection locked="0"/>
    </xf>
    <xf numFmtId="0" fontId="44" fillId="0" borderId="0" xfId="0" applyFont="1" applyAlignment="1">
      <alignment horizontal="right"/>
    </xf>
    <xf numFmtId="0" fontId="44" fillId="0" borderId="0" xfId="0" applyFont="1" applyAlignment="1">
      <alignment horizontal="left"/>
    </xf>
    <xf numFmtId="2" fontId="34" fillId="25" borderId="7" xfId="48" applyNumberFormat="1" applyFont="1" applyFill="1" applyBorder="1" applyAlignment="1">
      <alignment horizontal="right" vertical="center"/>
    </xf>
    <xf numFmtId="2" fontId="19" fillId="25" borderId="7" xfId="0" applyNumberFormat="1" applyFont="1" applyFill="1" applyBorder="1" applyAlignment="1">
      <alignment horizontal="right" vertical="center"/>
    </xf>
    <xf numFmtId="2" fontId="19" fillId="25" borderId="9" xfId="0" applyNumberFormat="1" applyFont="1" applyFill="1" applyBorder="1" applyAlignment="1">
      <alignment horizontal="right" vertical="center"/>
    </xf>
    <xf numFmtId="0" fontId="19" fillId="0" borderId="0" xfId="0" applyFont="1" applyAlignment="1">
      <alignment horizontal="justify"/>
    </xf>
    <xf numFmtId="2" fontId="19" fillId="0" borderId="0" xfId="0" applyNumberFormat="1" applyFont="1" applyAlignment="1">
      <alignment horizontal="right" vertical="center"/>
    </xf>
    <xf numFmtId="0" fontId="19" fillId="25" borderId="0" xfId="0" applyFont="1" applyFill="1"/>
    <xf numFmtId="0" fontId="19" fillId="25" borderId="0" xfId="0" applyFont="1" applyFill="1" applyAlignment="1">
      <alignment vertical="center"/>
    </xf>
    <xf numFmtId="0" fontId="2" fillId="0" borderId="0" xfId="0" applyFont="1" applyAlignment="1">
      <alignment horizontal="left"/>
    </xf>
    <xf numFmtId="0" fontId="28" fillId="0" borderId="0" xfId="0" applyFont="1" applyAlignment="1">
      <alignment horizontal="left" vertical="center" wrapText="1"/>
    </xf>
    <xf numFmtId="0" fontId="28" fillId="25" borderId="7" xfId="0" applyFont="1" applyFill="1" applyBorder="1" applyAlignment="1">
      <alignment horizontal="center" vertical="center" wrapText="1"/>
    </xf>
    <xf numFmtId="0" fontId="28" fillId="25" borderId="7" xfId="0" applyFont="1" applyFill="1" applyBorder="1" applyAlignment="1">
      <alignment vertical="center" wrapText="1"/>
    </xf>
    <xf numFmtId="0" fontId="30" fillId="25" borderId="9" xfId="0" applyFont="1" applyFill="1" applyBorder="1" applyAlignment="1" applyProtection="1">
      <alignment horizontal="justify"/>
      <protection locked="0"/>
    </xf>
    <xf numFmtId="0" fontId="30" fillId="25" borderId="7" xfId="0" applyFont="1" applyFill="1" applyBorder="1" applyAlignment="1" applyProtection="1">
      <alignment horizontal="justify"/>
      <protection locked="0"/>
    </xf>
    <xf numFmtId="0" fontId="0" fillId="0" borderId="0" xfId="0" applyAlignment="1">
      <alignment horizontal="center"/>
    </xf>
    <xf numFmtId="0" fontId="19" fillId="0" borderId="0" xfId="0" applyFont="1" applyAlignment="1">
      <alignment horizontal="right" vertical="center"/>
    </xf>
    <xf numFmtId="49" fontId="2" fillId="0" borderId="10" xfId="0" applyNumberFormat="1" applyFont="1" applyBorder="1"/>
    <xf numFmtId="49" fontId="2" fillId="0" borderId="7" xfId="0" applyNumberFormat="1" applyFont="1" applyBorder="1" applyAlignment="1">
      <alignment vertical="center" wrapText="1"/>
    </xf>
    <xf numFmtId="49" fontId="2" fillId="0" borderId="10" xfId="0" applyNumberFormat="1" applyFont="1" applyBorder="1" applyAlignment="1">
      <alignment horizontal="left" vertical="center" wrapText="1"/>
    </xf>
    <xf numFmtId="49" fontId="2" fillId="0" borderId="7" xfId="0" applyNumberFormat="1" applyFont="1" applyBorder="1" applyAlignment="1">
      <alignment horizontal="left" vertical="center" wrapText="1"/>
    </xf>
    <xf numFmtId="0" fontId="22" fillId="0" borderId="7" xfId="55" applyFont="1" applyBorder="1" applyAlignment="1" applyProtection="1">
      <alignment horizontal="center" vertical="center"/>
      <protection locked="0"/>
    </xf>
    <xf numFmtId="0" fontId="22" fillId="0" borderId="7" xfId="55" applyFont="1" applyBorder="1" applyAlignment="1" applyProtection="1">
      <alignment horizontal="left" vertical="top" wrapText="1"/>
      <protection locked="0"/>
    </xf>
    <xf numFmtId="0" fontId="26" fillId="0" borderId="7" xfId="55" applyFont="1" applyBorder="1" applyAlignment="1" applyProtection="1">
      <alignment horizontal="center" vertical="center"/>
      <protection locked="0"/>
    </xf>
    <xf numFmtId="0" fontId="26" fillId="0" borderId="7" xfId="55" applyFont="1" applyBorder="1" applyAlignment="1" applyProtection="1">
      <alignment horizontal="left" vertical="top" wrapText="1"/>
      <protection locked="0"/>
    </xf>
    <xf numFmtId="0" fontId="46" fillId="0" borderId="0" xfId="0" applyFont="1" applyAlignment="1">
      <alignment horizontal="center"/>
    </xf>
    <xf numFmtId="0" fontId="47" fillId="0" borderId="0" xfId="0" applyFont="1" applyAlignment="1">
      <alignment horizontal="justify" vertical="center" wrapText="1"/>
    </xf>
    <xf numFmtId="0" fontId="4" fillId="0" borderId="0" xfId="0" applyFont="1"/>
    <xf numFmtId="0" fontId="29" fillId="0" borderId="0" xfId="0" applyFont="1" applyAlignment="1">
      <alignment horizontal="center" vertical="center"/>
    </xf>
    <xf numFmtId="0" fontId="48" fillId="0" borderId="0" xfId="0" applyFont="1" applyAlignment="1">
      <alignment horizontal="left" vertical="center"/>
    </xf>
    <xf numFmtId="0" fontId="3" fillId="0" borderId="0" xfId="0" applyFont="1" applyAlignment="1">
      <alignment horizontal="left" vertical="center"/>
    </xf>
    <xf numFmtId="0" fontId="2" fillId="0" borderId="7" xfId="0" applyFont="1" applyBorder="1" applyAlignment="1">
      <alignment horizontal="left" wrapText="1"/>
    </xf>
    <xf numFmtId="49" fontId="2" fillId="0" borderId="10" xfId="0" applyNumberFormat="1" applyFont="1" applyBorder="1" applyAlignment="1">
      <alignment horizontal="left"/>
    </xf>
    <xf numFmtId="49" fontId="2" fillId="0" borderId="7" xfId="0" applyNumberFormat="1" applyFont="1" applyBorder="1" applyAlignment="1">
      <alignment horizontal="left"/>
    </xf>
    <xf numFmtId="49" fontId="2" fillId="0" borderId="7" xfId="0" applyNumberFormat="1" applyFont="1" applyBorder="1"/>
    <xf numFmtId="49" fontId="28" fillId="25" borderId="11" xfId="0" applyNumberFormat="1" applyFont="1" applyFill="1" applyBorder="1"/>
    <xf numFmtId="49" fontId="28" fillId="25" borderId="9" xfId="0" applyNumberFormat="1" applyFont="1" applyFill="1" applyBorder="1"/>
    <xf numFmtId="0" fontId="28" fillId="25" borderId="9" xfId="0" applyFont="1" applyFill="1" applyBorder="1" applyAlignment="1">
      <alignment vertical="center" wrapText="1"/>
    </xf>
    <xf numFmtId="49" fontId="2" fillId="0" borderId="10" xfId="0" applyNumberFormat="1" applyFont="1" applyBorder="1" applyAlignment="1">
      <alignment vertical="center" wrapText="1"/>
    </xf>
    <xf numFmtId="0" fontId="2" fillId="0" borderId="7" xfId="0" applyFont="1" applyBorder="1" applyAlignment="1">
      <alignment horizontal="left"/>
    </xf>
    <xf numFmtId="49" fontId="2" fillId="0" borderId="17" xfId="0" applyNumberFormat="1" applyFont="1" applyBorder="1" applyAlignment="1">
      <alignment vertical="center" wrapText="1"/>
    </xf>
    <xf numFmtId="49" fontId="2" fillId="0" borderId="13" xfId="0" applyNumberFormat="1" applyFont="1" applyBorder="1" applyAlignment="1">
      <alignment vertical="center" wrapText="1"/>
    </xf>
    <xf numFmtId="49" fontId="2" fillId="0" borderId="17" xfId="0" applyNumberFormat="1" applyFont="1" applyBorder="1" applyAlignment="1">
      <alignment horizontal="left"/>
    </xf>
    <xf numFmtId="49" fontId="2" fillId="0" borderId="13" xfId="0" applyNumberFormat="1" applyFont="1" applyBorder="1" applyAlignment="1">
      <alignment horizontal="left"/>
    </xf>
    <xf numFmtId="49" fontId="2" fillId="0" borderId="7" xfId="0" applyNumberFormat="1" applyFont="1" applyBorder="1" applyProtection="1">
      <protection locked="0"/>
    </xf>
    <xf numFmtId="49" fontId="2" fillId="0" borderId="7" xfId="0" applyNumberFormat="1" applyFont="1" applyBorder="1" applyAlignment="1" applyProtection="1">
      <alignment horizontal="left"/>
      <protection locked="0"/>
    </xf>
    <xf numFmtId="49" fontId="2" fillId="0" borderId="13" xfId="0" applyNumberFormat="1" applyFont="1" applyBorder="1"/>
    <xf numFmtId="0" fontId="2" fillId="0" borderId="10" xfId="0" applyFont="1" applyBorder="1" applyAlignment="1">
      <alignment horizontal="left"/>
    </xf>
    <xf numFmtId="0" fontId="30" fillId="0" borderId="0" xfId="0" applyFont="1"/>
    <xf numFmtId="4" fontId="34" fillId="0" borderId="22" xfId="48" applyNumberFormat="1" applyFont="1" applyBorder="1" applyAlignment="1">
      <alignment horizontal="right" vertical="center"/>
    </xf>
    <xf numFmtId="4" fontId="28" fillId="25" borderId="20" xfId="0" applyNumberFormat="1" applyFont="1" applyFill="1" applyBorder="1" applyAlignment="1">
      <alignment horizontal="right" vertical="center" wrapText="1"/>
    </xf>
    <xf numFmtId="4" fontId="22" fillId="0" borderId="7" xfId="54" applyNumberFormat="1" applyFont="1" applyBorder="1"/>
    <xf numFmtId="49" fontId="2" fillId="27" borderId="7" xfId="0" applyNumberFormat="1" applyFont="1" applyFill="1" applyBorder="1" applyAlignment="1">
      <alignment horizontal="left"/>
    </xf>
    <xf numFmtId="49" fontId="2" fillId="27" borderId="10" xfId="0" applyNumberFormat="1" applyFont="1" applyFill="1" applyBorder="1" applyAlignment="1">
      <alignment horizontal="left"/>
    </xf>
    <xf numFmtId="49" fontId="2" fillId="27" borderId="7" xfId="0" applyNumberFormat="1" applyFont="1" applyFill="1" applyBorder="1"/>
    <xf numFmtId="4" fontId="28" fillId="25" borderId="22" xfId="0" applyNumberFormat="1" applyFont="1" applyFill="1" applyBorder="1" applyAlignment="1">
      <alignment horizontal="right" vertical="center" wrapText="1"/>
    </xf>
    <xf numFmtId="0" fontId="22" fillId="0" borderId="7" xfId="0" applyFont="1" applyBorder="1" applyAlignment="1">
      <alignment horizontal="center" vertical="center" wrapText="1"/>
    </xf>
    <xf numFmtId="4" fontId="22" fillId="0" borderId="7" xfId="0" applyNumberFormat="1" applyFont="1" applyBorder="1" applyAlignment="1">
      <alignment horizontal="right" vertical="center" wrapText="1"/>
    </xf>
    <xf numFmtId="4" fontId="41" fillId="0" borderId="7" xfId="0" applyNumberFormat="1" applyFont="1" applyBorder="1" applyAlignment="1">
      <alignment horizontal="right" vertical="center" wrapText="1"/>
    </xf>
    <xf numFmtId="0" fontId="32" fillId="0" borderId="0" xfId="0" applyFont="1" applyAlignment="1">
      <alignment vertical="top" wrapText="1"/>
    </xf>
    <xf numFmtId="0" fontId="30" fillId="0" borderId="0" xfId="0" applyFont="1" applyAlignment="1">
      <alignment vertical="center" wrapText="1"/>
    </xf>
    <xf numFmtId="2" fontId="35" fillId="27" borderId="7" xfId="48" applyNumberFormat="1" applyFont="1" applyFill="1" applyBorder="1" applyAlignment="1">
      <alignment horizontal="right" vertical="center"/>
    </xf>
    <xf numFmtId="0" fontId="2" fillId="0" borderId="0" xfId="0" applyFont="1" applyAlignment="1">
      <alignment horizontal="left" indent="1"/>
    </xf>
    <xf numFmtId="2" fontId="2" fillId="27" borderId="7" xfId="0" applyNumberFormat="1" applyFont="1" applyFill="1" applyBorder="1" applyAlignment="1">
      <alignment horizontal="right" wrapText="1"/>
    </xf>
    <xf numFmtId="2" fontId="2" fillId="27" borderId="13" xfId="0" applyNumberFormat="1" applyFont="1" applyFill="1" applyBorder="1" applyAlignment="1">
      <alignment horizontal="right" wrapText="1"/>
    </xf>
    <xf numFmtId="0" fontId="19" fillId="0" borderId="0" xfId="0" applyFont="1" applyAlignment="1">
      <alignment horizontal="right"/>
    </xf>
    <xf numFmtId="2" fontId="2" fillId="27" borderId="7" xfId="0" applyNumberFormat="1" applyFont="1" applyFill="1" applyBorder="1" applyAlignment="1">
      <alignment horizontal="right" vertical="center" wrapText="1"/>
    </xf>
    <xf numFmtId="2" fontId="2" fillId="27" borderId="7" xfId="0" applyNumberFormat="1" applyFont="1" applyFill="1" applyBorder="1" applyAlignment="1">
      <alignment horizontal="right"/>
    </xf>
    <xf numFmtId="2" fontId="2" fillId="27" borderId="7" xfId="0" applyNumberFormat="1" applyFont="1" applyFill="1" applyBorder="1" applyAlignment="1" applyProtection="1">
      <alignment horizontal="right"/>
      <protection locked="0"/>
    </xf>
    <xf numFmtId="2" fontId="19" fillId="25" borderId="11" xfId="0" applyNumberFormat="1" applyFont="1" applyFill="1" applyBorder="1" applyAlignment="1">
      <alignment horizontal="right" vertical="center"/>
    </xf>
    <xf numFmtId="2" fontId="19" fillId="25" borderId="20" xfId="0" applyNumberFormat="1" applyFont="1" applyFill="1" applyBorder="1" applyAlignment="1">
      <alignment horizontal="right" vertical="center"/>
    </xf>
    <xf numFmtId="2" fontId="19" fillId="25" borderId="10" xfId="0" applyNumberFormat="1" applyFont="1" applyFill="1" applyBorder="1" applyAlignment="1">
      <alignment horizontal="right" vertical="center"/>
    </xf>
    <xf numFmtId="2" fontId="19" fillId="25" borderId="22" xfId="0" applyNumberFormat="1" applyFont="1" applyFill="1" applyBorder="1" applyAlignment="1">
      <alignment horizontal="right" vertical="center"/>
    </xf>
    <xf numFmtId="2" fontId="19" fillId="0" borderId="0" xfId="0" applyNumberFormat="1" applyFont="1" applyAlignment="1">
      <alignment horizontal="right"/>
    </xf>
    <xf numFmtId="0" fontId="2" fillId="27" borderId="7" xfId="0" applyFont="1" applyFill="1" applyBorder="1" applyAlignment="1">
      <alignment horizontal="justify" wrapText="1"/>
    </xf>
    <xf numFmtId="0" fontId="2" fillId="27" borderId="7" xfId="0" applyFont="1" applyFill="1" applyBorder="1" applyAlignment="1">
      <alignment horizontal="justify"/>
    </xf>
    <xf numFmtId="49" fontId="2" fillId="27" borderId="10" xfId="0" applyNumberFormat="1" applyFont="1" applyFill="1" applyBorder="1" applyAlignment="1">
      <alignment horizontal="left" vertical="center" wrapText="1"/>
    </xf>
    <xf numFmtId="49" fontId="2" fillId="27" borderId="7" xfId="0" applyNumberFormat="1" applyFont="1" applyFill="1" applyBorder="1" applyAlignment="1">
      <alignment horizontal="left" vertical="center" wrapText="1"/>
    </xf>
    <xf numFmtId="49" fontId="28" fillId="0" borderId="33" xfId="0" applyNumberFormat="1" applyFont="1" applyBorder="1" applyAlignment="1">
      <alignment horizontal="center"/>
    </xf>
    <xf numFmtId="49" fontId="28" fillId="0" borderId="34" xfId="0" applyNumberFormat="1" applyFont="1" applyBorder="1" applyAlignment="1">
      <alignment horizontal="center"/>
    </xf>
    <xf numFmtId="0" fontId="28" fillId="0" borderId="34" xfId="0" applyFont="1" applyBorder="1"/>
    <xf numFmtId="0" fontId="28" fillId="0" borderId="34" xfId="0" applyFont="1" applyBorder="1" applyAlignment="1">
      <alignment horizontal="center" vertical="center" wrapText="1"/>
    </xf>
    <xf numFmtId="49" fontId="2" fillId="0" borderId="7" xfId="0" applyNumberFormat="1" applyFont="1" applyBorder="1" applyAlignment="1">
      <alignment horizontal="left" wrapText="1"/>
    </xf>
    <xf numFmtId="2" fontId="2" fillId="27" borderId="13" xfId="0" applyNumberFormat="1" applyFont="1" applyFill="1" applyBorder="1" applyAlignment="1">
      <alignment horizontal="right" vertical="center" wrapText="1"/>
    </xf>
    <xf numFmtId="2" fontId="35" fillId="27" borderId="13" xfId="48" applyNumberFormat="1" applyFont="1" applyFill="1" applyBorder="1" applyAlignment="1">
      <alignment horizontal="right" vertical="center"/>
    </xf>
    <xf numFmtId="2" fontId="2" fillId="0" borderId="7" xfId="0" applyNumberFormat="1" applyFont="1" applyBorder="1" applyAlignment="1">
      <alignment horizontal="right" vertical="center" wrapText="1"/>
    </xf>
    <xf numFmtId="0" fontId="2" fillId="0" borderId="0" xfId="0" applyFont="1" applyAlignment="1">
      <alignment horizontal="left" vertical="center" wrapText="1"/>
    </xf>
    <xf numFmtId="14" fontId="2" fillId="0" borderId="0" xfId="0" applyNumberFormat="1" applyFont="1" applyAlignment="1">
      <alignment horizontal="left" vertical="center" wrapText="1"/>
    </xf>
    <xf numFmtId="0" fontId="0" fillId="0" borderId="0" xfId="0" applyAlignment="1">
      <alignment horizontal="left"/>
    </xf>
    <xf numFmtId="0" fontId="2" fillId="26" borderId="16" xfId="0" applyFont="1" applyFill="1" applyBorder="1" applyAlignment="1">
      <alignment horizontal="center" vertical="center" wrapText="1"/>
    </xf>
    <xf numFmtId="0" fontId="3" fillId="26" borderId="16" xfId="0" applyFont="1" applyFill="1" applyBorder="1" applyAlignment="1">
      <alignment horizontal="center" vertical="center" wrapText="1"/>
    </xf>
    <xf numFmtId="49" fontId="19" fillId="25" borderId="11" xfId="0" applyNumberFormat="1" applyFont="1" applyFill="1" applyBorder="1" applyAlignment="1">
      <alignment horizontal="left" vertical="center" wrapText="1"/>
    </xf>
    <xf numFmtId="49" fontId="19" fillId="25" borderId="9" xfId="0" applyNumberFormat="1" applyFont="1" applyFill="1" applyBorder="1" applyAlignment="1">
      <alignment horizontal="left" vertical="center" wrapText="1"/>
    </xf>
    <xf numFmtId="2" fontId="34" fillId="25" borderId="9" xfId="48" applyNumberFormat="1" applyFont="1" applyFill="1" applyBorder="1" applyAlignment="1">
      <alignment horizontal="right" vertical="center"/>
    </xf>
    <xf numFmtId="49" fontId="2" fillId="0" borderId="17" xfId="0" applyNumberFormat="1" applyFont="1" applyBorder="1"/>
    <xf numFmtId="2" fontId="2" fillId="27" borderId="13" xfId="0" applyNumberFormat="1" applyFont="1" applyFill="1" applyBorder="1" applyAlignment="1">
      <alignment horizontal="right"/>
    </xf>
    <xf numFmtId="0" fontId="2" fillId="0" borderId="17" xfId="0" applyFont="1" applyBorder="1" applyAlignment="1">
      <alignment horizontal="left"/>
    </xf>
    <xf numFmtId="0" fontId="2" fillId="0" borderId="13" xfId="0" applyFont="1" applyBorder="1" applyAlignment="1">
      <alignment horizontal="left"/>
    </xf>
    <xf numFmtId="2" fontId="2" fillId="27" borderId="13" xfId="0" applyNumberFormat="1" applyFont="1" applyFill="1" applyBorder="1" applyAlignment="1" applyProtection="1">
      <alignment horizontal="right"/>
      <protection locked="0"/>
    </xf>
    <xf numFmtId="0" fontId="19" fillId="25" borderId="7" xfId="0" applyFont="1" applyFill="1" applyBorder="1" applyAlignment="1" applyProtection="1">
      <alignment horizontal="justify"/>
      <protection locked="0"/>
    </xf>
    <xf numFmtId="0" fontId="2" fillId="27" borderId="7" xfId="0" applyFont="1" applyFill="1" applyBorder="1" applyAlignment="1">
      <alignment horizontal="justify" vertical="center" wrapText="1"/>
    </xf>
    <xf numFmtId="0" fontId="2" fillId="27" borderId="7" xfId="0" applyFont="1" applyFill="1" applyBorder="1"/>
    <xf numFmtId="0" fontId="2" fillId="27" borderId="7" xfId="0" applyFont="1" applyFill="1" applyBorder="1" applyAlignment="1" applyProtection="1">
      <alignment horizontal="justify"/>
      <protection locked="0"/>
    </xf>
    <xf numFmtId="0" fontId="2" fillId="27" borderId="7" xfId="0" applyFont="1" applyFill="1" applyBorder="1" applyAlignment="1">
      <alignment horizontal="left"/>
    </xf>
    <xf numFmtId="0" fontId="19" fillId="25" borderId="7" xfId="0" applyFont="1" applyFill="1" applyBorder="1" applyAlignment="1">
      <alignment horizontal="justify"/>
    </xf>
    <xf numFmtId="0" fontId="2" fillId="0" borderId="7" xfId="0" applyFont="1" applyBorder="1" applyAlignment="1">
      <alignment horizontal="justify" wrapText="1"/>
    </xf>
    <xf numFmtId="2" fontId="2" fillId="0" borderId="7" xfId="0" applyNumberFormat="1" applyFont="1" applyBorder="1" applyAlignment="1">
      <alignment horizontal="right" wrapText="1"/>
    </xf>
    <xf numFmtId="0" fontId="2" fillId="27" borderId="7" xfId="0" applyFont="1" applyFill="1" applyBorder="1" applyProtection="1">
      <protection locked="0"/>
    </xf>
    <xf numFmtId="49" fontId="2" fillId="27" borderId="7" xfId="0" applyNumberFormat="1" applyFont="1" applyFill="1" applyBorder="1" applyAlignment="1">
      <alignment vertical="center" wrapText="1"/>
    </xf>
    <xf numFmtId="0" fontId="19" fillId="25" borderId="9" xfId="0" applyFont="1" applyFill="1" applyBorder="1" applyAlignment="1" applyProtection="1">
      <alignment horizontal="justify"/>
      <protection locked="0"/>
    </xf>
    <xf numFmtId="0" fontId="2" fillId="27" borderId="13" xfId="0" applyFont="1" applyFill="1" applyBorder="1" applyAlignment="1">
      <alignment horizontal="justify" wrapText="1"/>
    </xf>
    <xf numFmtId="2" fontId="35" fillId="0" borderId="13" xfId="48" applyNumberFormat="1" applyFont="1" applyBorder="1" applyAlignment="1">
      <alignment horizontal="right" vertical="center"/>
    </xf>
    <xf numFmtId="0" fontId="19" fillId="25" borderId="9" xfId="0" applyFont="1" applyFill="1" applyBorder="1" applyAlignment="1">
      <alignment horizontal="justify"/>
    </xf>
    <xf numFmtId="0" fontId="2" fillId="27" borderId="13" xfId="0" applyFont="1" applyFill="1" applyBorder="1" applyAlignment="1">
      <alignment horizontal="justify"/>
    </xf>
    <xf numFmtId="164" fontId="2" fillId="27" borderId="13" xfId="0" applyNumberFormat="1" applyFont="1" applyFill="1" applyBorder="1" applyAlignment="1">
      <alignment horizontal="justify" wrapText="1"/>
    </xf>
    <xf numFmtId="0" fontId="2" fillId="27" borderId="13" xfId="0" applyFont="1" applyFill="1" applyBorder="1" applyAlignment="1" applyProtection="1">
      <alignment horizontal="justify"/>
      <protection locked="0"/>
    </xf>
    <xf numFmtId="49" fontId="19" fillId="0" borderId="33" xfId="0" applyNumberFormat="1" applyFont="1" applyBorder="1" applyAlignment="1">
      <alignment horizontal="center"/>
    </xf>
    <xf numFmtId="49" fontId="19" fillId="0" borderId="34" xfId="0" applyNumberFormat="1" applyFont="1" applyBorder="1" applyAlignment="1">
      <alignment horizontal="center"/>
    </xf>
    <xf numFmtId="0" fontId="19" fillId="0" borderId="34" xfId="0" applyFont="1" applyBorder="1" applyAlignment="1">
      <alignment horizontal="justify"/>
    </xf>
    <xf numFmtId="2" fontId="19" fillId="0" borderId="34" xfId="0" applyNumberFormat="1" applyFont="1" applyBorder="1" applyAlignment="1">
      <alignment horizontal="right" vertical="center"/>
    </xf>
    <xf numFmtId="2" fontId="51" fillId="0" borderId="0" xfId="0" applyNumberFormat="1" applyFont="1" applyAlignment="1">
      <alignment horizontal="right"/>
    </xf>
    <xf numFmtId="0" fontId="2" fillId="0" borderId="0" xfId="0" applyFont="1" applyAlignment="1">
      <alignment vertical="center" wrapText="1"/>
    </xf>
    <xf numFmtId="4" fontId="30" fillId="28" borderId="7" xfId="0" applyNumberFormat="1" applyFont="1" applyFill="1" applyBorder="1" applyAlignment="1" applyProtection="1">
      <alignment horizontal="right"/>
      <protection locked="0"/>
    </xf>
    <xf numFmtId="0" fontId="2" fillId="0" borderId="16" xfId="0" applyFont="1" applyBorder="1" applyAlignment="1">
      <alignment horizontal="center" vertical="center" wrapText="1"/>
    </xf>
    <xf numFmtId="49" fontId="28" fillId="25" borderId="11" xfId="0" applyNumberFormat="1" applyFont="1" applyFill="1" applyBorder="1" applyAlignment="1">
      <alignment horizontal="left" vertical="center" wrapText="1"/>
    </xf>
    <xf numFmtId="49" fontId="28" fillId="25" borderId="9" xfId="0" applyNumberFormat="1" applyFont="1" applyFill="1" applyBorder="1" applyAlignment="1">
      <alignment horizontal="left" vertical="center" wrapText="1"/>
    </xf>
    <xf numFmtId="0" fontId="28" fillId="25" borderId="9" xfId="0" applyFont="1" applyFill="1" applyBorder="1" applyAlignment="1">
      <alignment horizontal="center" vertical="center" wrapText="1"/>
    </xf>
    <xf numFmtId="4" fontId="30" fillId="28" borderId="22" xfId="0" applyNumberFormat="1" applyFont="1" applyFill="1" applyBorder="1" applyAlignment="1" applyProtection="1">
      <alignment horizontal="right"/>
      <protection locked="0"/>
    </xf>
    <xf numFmtId="0" fontId="28" fillId="25" borderId="9" xfId="0" applyFont="1" applyFill="1" applyBorder="1"/>
    <xf numFmtId="4" fontId="30" fillId="28" borderId="9" xfId="0" applyNumberFormat="1" applyFont="1" applyFill="1" applyBorder="1" applyAlignment="1" applyProtection="1">
      <alignment horizontal="right"/>
      <protection locked="0"/>
    </xf>
    <xf numFmtId="4" fontId="30" fillId="28" borderId="20" xfId="0" applyNumberFormat="1" applyFont="1" applyFill="1" applyBorder="1" applyAlignment="1" applyProtection="1">
      <alignment horizontal="right"/>
      <protection locked="0"/>
    </xf>
    <xf numFmtId="0" fontId="28" fillId="25" borderId="0" xfId="0" applyFont="1" applyFill="1"/>
    <xf numFmtId="49" fontId="28" fillId="25" borderId="36" xfId="0" applyNumberFormat="1" applyFont="1" applyFill="1" applyBorder="1"/>
    <xf numFmtId="49" fontId="28" fillId="25" borderId="12" xfId="0" applyNumberFormat="1" applyFont="1" applyFill="1" applyBorder="1"/>
    <xf numFmtId="0" fontId="28" fillId="25" borderId="12" xfId="0" applyFont="1" applyFill="1" applyBorder="1" applyAlignment="1" applyProtection="1">
      <alignment horizontal="justify"/>
      <protection locked="0"/>
    </xf>
    <xf numFmtId="0" fontId="28" fillId="25" borderId="12" xfId="0" applyFont="1" applyFill="1" applyBorder="1" applyAlignment="1">
      <alignment vertical="center" wrapText="1"/>
    </xf>
    <xf numFmtId="4" fontId="30" fillId="28" borderId="28" xfId="0" applyNumberFormat="1" applyFont="1" applyFill="1" applyBorder="1" applyAlignment="1" applyProtection="1">
      <alignment horizontal="right"/>
      <protection locked="0"/>
    </xf>
    <xf numFmtId="49" fontId="30" fillId="27" borderId="17" xfId="0" applyNumberFormat="1" applyFont="1" applyFill="1" applyBorder="1"/>
    <xf numFmtId="49" fontId="30" fillId="27" borderId="13" xfId="0" applyNumberFormat="1" applyFont="1" applyFill="1" applyBorder="1"/>
    <xf numFmtId="0" fontId="30" fillId="27" borderId="13" xfId="0" applyFont="1" applyFill="1" applyBorder="1" applyAlignment="1">
      <alignment horizontal="justify"/>
    </xf>
    <xf numFmtId="0" fontId="30" fillId="27" borderId="7" xfId="0" applyFont="1" applyFill="1" applyBorder="1" applyAlignment="1">
      <alignment vertical="center" wrapText="1"/>
    </xf>
    <xf numFmtId="0" fontId="30" fillId="27" borderId="7" xfId="0" applyFont="1" applyFill="1" applyBorder="1" applyAlignment="1">
      <alignment horizontal="justify" vertical="top" wrapText="1"/>
    </xf>
    <xf numFmtId="4" fontId="30" fillId="27" borderId="13" xfId="0" applyNumberFormat="1" applyFont="1" applyFill="1" applyBorder="1" applyAlignment="1" applyProtection="1">
      <alignment horizontal="right"/>
      <protection locked="0"/>
    </xf>
    <xf numFmtId="0" fontId="30" fillId="27" borderId="0" xfId="0" applyFont="1" applyFill="1"/>
    <xf numFmtId="49" fontId="30" fillId="27" borderId="10" xfId="0" applyNumberFormat="1" applyFont="1" applyFill="1" applyBorder="1"/>
    <xf numFmtId="49" fontId="30" fillId="27" borderId="7" xfId="0" applyNumberFormat="1" applyFont="1" applyFill="1" applyBorder="1"/>
    <xf numFmtId="0" fontId="30" fillId="27" borderId="7" xfId="0" applyFont="1" applyFill="1" applyBorder="1" applyAlignment="1">
      <alignment horizontal="justify"/>
    </xf>
    <xf numFmtId="4" fontId="30" fillId="27" borderId="7" xfId="0" applyNumberFormat="1" applyFont="1" applyFill="1" applyBorder="1" applyAlignment="1" applyProtection="1">
      <alignment horizontal="right"/>
      <protection locked="0"/>
    </xf>
    <xf numFmtId="49" fontId="30" fillId="27" borderId="17" xfId="0" applyNumberFormat="1" applyFont="1" applyFill="1" applyBorder="1" applyAlignment="1">
      <alignment vertical="center" wrapText="1"/>
    </xf>
    <xf numFmtId="49" fontId="30" fillId="27" borderId="13" xfId="0" applyNumberFormat="1" applyFont="1" applyFill="1" applyBorder="1" applyAlignment="1">
      <alignment vertical="center" wrapText="1"/>
    </xf>
    <xf numFmtId="0" fontId="30" fillId="27" borderId="13" xfId="0" applyFont="1" applyFill="1" applyBorder="1"/>
    <xf numFmtId="0" fontId="30" fillId="27" borderId="13" xfId="0" applyFont="1" applyFill="1" applyBorder="1" applyAlignment="1" applyProtection="1">
      <alignment horizontal="justify"/>
      <protection locked="0"/>
    </xf>
    <xf numFmtId="0" fontId="30" fillId="27" borderId="17" xfId="0" applyFont="1" applyFill="1" applyBorder="1"/>
    <xf numFmtId="0" fontId="30" fillId="27" borderId="13" xfId="0" applyFont="1" applyFill="1" applyBorder="1" applyAlignment="1">
      <alignment horizontal="justify" wrapText="1"/>
    </xf>
    <xf numFmtId="49" fontId="30" fillId="27" borderId="7" xfId="0" applyNumberFormat="1" applyFont="1" applyFill="1" applyBorder="1" applyAlignment="1">
      <alignment vertical="center" wrapText="1"/>
    </xf>
    <xf numFmtId="0" fontId="30" fillId="27" borderId="7" xfId="0" applyFont="1" applyFill="1" applyBorder="1"/>
    <xf numFmtId="0" fontId="30" fillId="27" borderId="7" xfId="0" applyFont="1" applyFill="1" applyBorder="1" applyAlignment="1" applyProtection="1">
      <alignment horizontal="justify"/>
      <protection locked="0"/>
    </xf>
    <xf numFmtId="0" fontId="30" fillId="27" borderId="7" xfId="0" applyFont="1" applyFill="1" applyBorder="1" applyAlignment="1">
      <alignment horizontal="justify" wrapText="1"/>
    </xf>
    <xf numFmtId="49" fontId="30" fillId="27" borderId="10" xfId="0" applyNumberFormat="1" applyFont="1" applyFill="1" applyBorder="1" applyAlignment="1">
      <alignment vertical="center" wrapText="1"/>
    </xf>
    <xf numFmtId="164" fontId="30" fillId="27" borderId="7" xfId="0" applyNumberFormat="1" applyFont="1" applyFill="1" applyBorder="1" applyAlignment="1">
      <alignment horizontal="justify" wrapText="1"/>
    </xf>
    <xf numFmtId="0" fontId="30" fillId="27" borderId="13" xfId="0" applyFont="1" applyFill="1" applyBorder="1" applyAlignment="1">
      <alignment wrapText="1"/>
    </xf>
    <xf numFmtId="49" fontId="30" fillId="27" borderId="7" xfId="0" applyNumberFormat="1" applyFont="1" applyFill="1" applyBorder="1" applyProtection="1">
      <protection locked="0"/>
    </xf>
    <xf numFmtId="0" fontId="30" fillId="27" borderId="7" xfId="0" applyFont="1" applyFill="1" applyBorder="1" applyAlignment="1">
      <alignment horizontal="left" vertical="top" wrapText="1"/>
    </xf>
    <xf numFmtId="49" fontId="30" fillId="27" borderId="10" xfId="0" applyNumberFormat="1" applyFont="1" applyFill="1" applyBorder="1" applyAlignment="1">
      <alignment horizontal="left"/>
    </xf>
    <xf numFmtId="49" fontId="30" fillId="27" borderId="7" xfId="0" applyNumberFormat="1" applyFont="1" applyFill="1" applyBorder="1" applyAlignment="1">
      <alignment horizontal="left"/>
    </xf>
    <xf numFmtId="0" fontId="30" fillId="27" borderId="7" xfId="0" applyFont="1" applyFill="1" applyBorder="1" applyAlignment="1">
      <alignment vertical="top" wrapText="1"/>
    </xf>
    <xf numFmtId="0" fontId="28" fillId="27" borderId="0" xfId="0" applyFont="1" applyFill="1"/>
    <xf numFmtId="49" fontId="2" fillId="27" borderId="10" xfId="0" applyNumberFormat="1" applyFont="1" applyFill="1" applyBorder="1"/>
    <xf numFmtId="2" fontId="2" fillId="27" borderId="7" xfId="0" applyNumberFormat="1" applyFont="1" applyFill="1" applyBorder="1" applyAlignment="1">
      <alignment wrapText="1"/>
    </xf>
    <xf numFmtId="49" fontId="30" fillId="27" borderId="17" xfId="0" applyNumberFormat="1" applyFont="1" applyFill="1" applyBorder="1" applyAlignment="1">
      <alignment horizontal="left"/>
    </xf>
    <xf numFmtId="49" fontId="30" fillId="27" borderId="13" xfId="0" applyNumberFormat="1" applyFont="1" applyFill="1" applyBorder="1" applyAlignment="1">
      <alignment horizontal="left"/>
    </xf>
    <xf numFmtId="0" fontId="30" fillId="27" borderId="13" xfId="0" applyFont="1" applyFill="1" applyBorder="1" applyAlignment="1">
      <alignment horizontal="left" vertical="top" wrapText="1"/>
    </xf>
    <xf numFmtId="0" fontId="30" fillId="27" borderId="7" xfId="0" applyFont="1" applyFill="1" applyBorder="1" applyAlignment="1">
      <alignment horizontal="left"/>
    </xf>
    <xf numFmtId="0" fontId="30" fillId="27" borderId="7" xfId="0" applyFont="1" applyFill="1" applyBorder="1" applyAlignment="1">
      <alignment wrapText="1"/>
    </xf>
    <xf numFmtId="49" fontId="30" fillId="27" borderId="19" xfId="0" applyNumberFormat="1" applyFont="1" applyFill="1" applyBorder="1"/>
    <xf numFmtId="49" fontId="30" fillId="27" borderId="16" xfId="0" applyNumberFormat="1" applyFont="1" applyFill="1" applyBorder="1"/>
    <xf numFmtId="0" fontId="30" fillId="27" borderId="16" xfId="0" applyFont="1" applyFill="1" applyBorder="1" applyAlignment="1">
      <alignment horizontal="justify"/>
    </xf>
    <xf numFmtId="0" fontId="30" fillId="27" borderId="16" xfId="0" applyFont="1" applyFill="1" applyBorder="1" applyAlignment="1">
      <alignment horizontal="justify" vertical="top" wrapText="1"/>
    </xf>
    <xf numFmtId="0" fontId="30" fillId="27" borderId="16" xfId="0" applyFont="1" applyFill="1" applyBorder="1" applyAlignment="1">
      <alignment vertical="center" wrapText="1"/>
    </xf>
    <xf numFmtId="4" fontId="30" fillId="27" borderId="16" xfId="0" applyNumberFormat="1" applyFont="1" applyFill="1" applyBorder="1" applyAlignment="1" applyProtection="1">
      <alignment horizontal="right"/>
      <protection locked="0"/>
    </xf>
    <xf numFmtId="2" fontId="4" fillId="0" borderId="0" xfId="0" applyNumberFormat="1" applyFont="1"/>
    <xf numFmtId="0" fontId="52" fillId="0" borderId="0" xfId="0" applyFont="1"/>
    <xf numFmtId="0" fontId="2" fillId="0" borderId="0" xfId="0" applyFont="1" applyAlignment="1">
      <alignment horizontal="distributed"/>
    </xf>
    <xf numFmtId="0" fontId="2" fillId="27" borderId="0" xfId="0" applyFont="1" applyFill="1" applyAlignment="1">
      <alignment horizontal="distributed"/>
    </xf>
    <xf numFmtId="14" fontId="30" fillId="0" borderId="0" xfId="0" applyNumberFormat="1" applyFont="1" applyAlignment="1">
      <alignment horizontal="center" vertical="center" wrapText="1"/>
    </xf>
    <xf numFmtId="2" fontId="34" fillId="25" borderId="37" xfId="48" applyNumberFormat="1" applyFont="1" applyFill="1" applyBorder="1" applyAlignment="1">
      <alignment horizontal="right" vertical="center"/>
    </xf>
    <xf numFmtId="2" fontId="34" fillId="25" borderId="15" xfId="48" applyNumberFormat="1" applyFont="1" applyFill="1" applyBorder="1" applyAlignment="1">
      <alignment horizontal="right" vertical="center"/>
    </xf>
    <xf numFmtId="2" fontId="2" fillId="27" borderId="15" xfId="0" applyNumberFormat="1" applyFont="1" applyFill="1" applyBorder="1" applyAlignment="1">
      <alignment horizontal="right" vertical="center" wrapText="1"/>
    </xf>
    <xf numFmtId="2" fontId="2" fillId="27" borderId="15" xfId="0" applyNumberFormat="1" applyFont="1" applyFill="1" applyBorder="1" applyAlignment="1">
      <alignment horizontal="right"/>
    </xf>
    <xf numFmtId="2" fontId="2" fillId="27" borderId="15" xfId="0" applyNumberFormat="1" applyFont="1" applyFill="1" applyBorder="1" applyAlignment="1" applyProtection="1">
      <alignment horizontal="right"/>
      <protection locked="0"/>
    </xf>
    <xf numFmtId="2" fontId="2" fillId="27" borderId="32" xfId="0" applyNumberFormat="1" applyFont="1" applyFill="1" applyBorder="1" applyAlignment="1">
      <alignment horizontal="right" wrapText="1"/>
    </xf>
    <xf numFmtId="2" fontId="19" fillId="25" borderId="37" xfId="0" applyNumberFormat="1" applyFont="1" applyFill="1" applyBorder="1" applyAlignment="1">
      <alignment horizontal="right" vertical="center"/>
    </xf>
    <xf numFmtId="2" fontId="19" fillId="25" borderId="15" xfId="0" applyNumberFormat="1" applyFont="1" applyFill="1" applyBorder="1" applyAlignment="1">
      <alignment horizontal="right" vertical="center"/>
    </xf>
    <xf numFmtId="2" fontId="2" fillId="27" borderId="15" xfId="0" applyNumberFormat="1" applyFont="1" applyFill="1" applyBorder="1" applyAlignment="1">
      <alignment horizontal="right" wrapText="1"/>
    </xf>
    <xf numFmtId="2" fontId="2" fillId="0" borderId="15" xfId="0" applyNumberFormat="1" applyFont="1" applyBorder="1" applyAlignment="1">
      <alignment horizontal="right" wrapText="1"/>
    </xf>
    <xf numFmtId="2" fontId="2" fillId="27" borderId="32" xfId="0" applyNumberFormat="1" applyFont="1" applyFill="1" applyBorder="1" applyAlignment="1">
      <alignment horizontal="right"/>
    </xf>
    <xf numFmtId="2" fontId="2" fillId="27" borderId="32" xfId="0" applyNumberFormat="1" applyFont="1" applyFill="1" applyBorder="1" applyAlignment="1" applyProtection="1">
      <alignment horizontal="right"/>
      <protection locked="0"/>
    </xf>
    <xf numFmtId="2" fontId="19" fillId="0" borderId="38" xfId="0" applyNumberFormat="1" applyFont="1" applyBorder="1" applyAlignment="1">
      <alignment horizontal="right" vertical="center"/>
    </xf>
    <xf numFmtId="2" fontId="34" fillId="25" borderId="39" xfId="48" applyNumberFormat="1" applyFont="1" applyFill="1" applyBorder="1" applyAlignment="1">
      <alignment horizontal="right" vertical="center"/>
    </xf>
    <xf numFmtId="2" fontId="34" fillId="25" borderId="18" xfId="48" applyNumberFormat="1" applyFont="1" applyFill="1" applyBorder="1" applyAlignment="1">
      <alignment horizontal="right" vertical="center"/>
    </xf>
    <xf numFmtId="2" fontId="2" fillId="27" borderId="30" xfId="0" applyNumberFormat="1" applyFont="1" applyFill="1" applyBorder="1" applyAlignment="1">
      <alignment horizontal="right" vertical="center" wrapText="1"/>
    </xf>
    <xf numFmtId="2" fontId="19" fillId="25" borderId="39" xfId="0" applyNumberFormat="1" applyFont="1" applyFill="1" applyBorder="1" applyAlignment="1">
      <alignment horizontal="right" vertical="center"/>
    </xf>
    <xf numFmtId="2" fontId="19" fillId="25" borderId="18" xfId="0" applyNumberFormat="1" applyFont="1" applyFill="1" applyBorder="1" applyAlignment="1">
      <alignment horizontal="right" vertical="center"/>
    </xf>
    <xf numFmtId="2" fontId="34" fillId="25" borderId="11" xfId="48" applyNumberFormat="1" applyFont="1" applyFill="1" applyBorder="1" applyAlignment="1">
      <alignment horizontal="right" vertical="center"/>
    </xf>
    <xf numFmtId="2" fontId="34" fillId="25" borderId="20" xfId="48" applyNumberFormat="1" applyFont="1" applyFill="1" applyBorder="1" applyAlignment="1">
      <alignment horizontal="right" vertical="center"/>
    </xf>
    <xf numFmtId="2" fontId="34" fillId="25" borderId="10" xfId="48" applyNumberFormat="1" applyFont="1" applyFill="1" applyBorder="1" applyAlignment="1">
      <alignment horizontal="right" vertical="center"/>
    </xf>
    <xf numFmtId="2" fontId="34" fillId="25" borderId="22" xfId="48" applyNumberFormat="1" applyFont="1" applyFill="1" applyBorder="1" applyAlignment="1">
      <alignment horizontal="right" vertical="center"/>
    </xf>
    <xf numFmtId="2" fontId="2" fillId="27" borderId="40" xfId="0" applyNumberFormat="1" applyFont="1" applyFill="1" applyBorder="1" applyAlignment="1">
      <alignment horizontal="right" vertical="center" wrapText="1"/>
    </xf>
    <xf numFmtId="2" fontId="2" fillId="27" borderId="22" xfId="0" applyNumberFormat="1" applyFont="1" applyFill="1" applyBorder="1" applyAlignment="1">
      <alignment horizontal="right" vertical="center" wrapText="1"/>
    </xf>
    <xf numFmtId="2" fontId="2" fillId="27" borderId="22" xfId="0" applyNumberFormat="1" applyFont="1" applyFill="1" applyBorder="1" applyAlignment="1">
      <alignment horizontal="right"/>
    </xf>
    <xf numFmtId="2" fontId="2" fillId="27" borderId="22" xfId="0" applyNumberFormat="1" applyFont="1" applyFill="1" applyBorder="1" applyAlignment="1" applyProtection="1">
      <alignment horizontal="right"/>
      <protection locked="0"/>
    </xf>
    <xf numFmtId="2" fontId="2" fillId="27" borderId="27" xfId="0" applyNumberFormat="1" applyFont="1" applyFill="1" applyBorder="1" applyAlignment="1">
      <alignment horizontal="right" wrapText="1"/>
    </xf>
    <xf numFmtId="2" fontId="2" fillId="27" borderId="22" xfId="0" applyNumberFormat="1" applyFont="1" applyFill="1" applyBorder="1" applyAlignment="1">
      <alignment horizontal="right" wrapText="1"/>
    </xf>
    <xf numFmtId="2" fontId="2" fillId="0" borderId="22" xfId="0" applyNumberFormat="1" applyFont="1" applyBorder="1" applyAlignment="1">
      <alignment horizontal="right" wrapText="1"/>
    </xf>
    <xf numFmtId="2" fontId="2" fillId="27" borderId="27" xfId="0" applyNumberFormat="1" applyFont="1" applyFill="1" applyBorder="1" applyAlignment="1">
      <alignment horizontal="right"/>
    </xf>
    <xf numFmtId="2" fontId="2" fillId="27" borderId="27" xfId="0" applyNumberFormat="1" applyFont="1" applyFill="1" applyBorder="1" applyAlignment="1" applyProtection="1">
      <alignment horizontal="right"/>
      <protection locked="0"/>
    </xf>
    <xf numFmtId="0" fontId="2" fillId="0" borderId="21" xfId="0" applyFont="1" applyBorder="1" applyAlignment="1">
      <alignment horizontal="center" vertical="center" wrapText="1"/>
    </xf>
    <xf numFmtId="4" fontId="28" fillId="25" borderId="37" xfId="0" applyNumberFormat="1" applyFont="1" applyFill="1" applyBorder="1" applyAlignment="1">
      <alignment horizontal="right" vertical="center" wrapText="1"/>
    </xf>
    <xf numFmtId="4" fontId="28" fillId="25" borderId="15" xfId="0" applyNumberFormat="1" applyFont="1" applyFill="1" applyBorder="1" applyAlignment="1">
      <alignment horizontal="right" vertical="center" wrapText="1"/>
    </xf>
    <xf numFmtId="4" fontId="30" fillId="27" borderId="15" xfId="0" applyNumberFormat="1" applyFont="1" applyFill="1" applyBorder="1" applyAlignment="1" applyProtection="1">
      <alignment horizontal="right"/>
      <protection locked="0"/>
    </xf>
    <xf numFmtId="4" fontId="30" fillId="27" borderId="21" xfId="0" applyNumberFormat="1" applyFont="1" applyFill="1" applyBorder="1" applyAlignment="1" applyProtection="1">
      <alignment horizontal="right"/>
      <protection locked="0"/>
    </xf>
    <xf numFmtId="4" fontId="30" fillId="28" borderId="37" xfId="0" applyNumberFormat="1" applyFont="1" applyFill="1" applyBorder="1" applyAlignment="1" applyProtection="1">
      <alignment horizontal="right"/>
      <protection locked="0"/>
    </xf>
    <xf numFmtId="4" fontId="30" fillId="28" borderId="15" xfId="0" applyNumberFormat="1" applyFont="1" applyFill="1" applyBorder="1" applyAlignment="1" applyProtection="1">
      <alignment horizontal="right"/>
      <protection locked="0"/>
    </xf>
    <xf numFmtId="4" fontId="30" fillId="27" borderId="32" xfId="0" applyNumberFormat="1" applyFont="1" applyFill="1" applyBorder="1" applyAlignment="1" applyProtection="1">
      <alignment horizontal="right"/>
      <protection locked="0"/>
    </xf>
    <xf numFmtId="4" fontId="30" fillId="28" borderId="26" xfId="0" applyNumberFormat="1" applyFont="1" applyFill="1" applyBorder="1" applyAlignment="1" applyProtection="1">
      <alignment horizontal="right"/>
      <protection locked="0"/>
    </xf>
    <xf numFmtId="0" fontId="2" fillId="0" borderId="7" xfId="0" applyFont="1" applyBorder="1" applyAlignment="1">
      <alignment horizontal="center" vertical="center" wrapText="1"/>
    </xf>
    <xf numFmtId="0" fontId="28" fillId="27" borderId="7" xfId="0" applyFont="1" applyFill="1" applyBorder="1"/>
    <xf numFmtId="0" fontId="2" fillId="0" borderId="22" xfId="0" applyFont="1" applyBorder="1" applyAlignment="1">
      <alignment horizontal="center" vertical="center" wrapText="1"/>
    </xf>
    <xf numFmtId="2" fontId="30" fillId="27" borderId="10" xfId="0" applyNumberFormat="1" applyFont="1" applyFill="1" applyBorder="1"/>
    <xf numFmtId="4" fontId="30" fillId="27" borderId="7" xfId="0" applyNumberFormat="1" applyFont="1" applyFill="1" applyBorder="1"/>
    <xf numFmtId="2" fontId="30" fillId="27" borderId="19" xfId="0" applyNumberFormat="1" applyFont="1" applyFill="1" applyBorder="1"/>
    <xf numFmtId="0" fontId="30" fillId="27" borderId="16" xfId="0" applyFont="1" applyFill="1" applyBorder="1"/>
    <xf numFmtId="4" fontId="30" fillId="27" borderId="16" xfId="0" applyNumberFormat="1" applyFont="1" applyFill="1" applyBorder="1"/>
    <xf numFmtId="4" fontId="28" fillId="25" borderId="43" xfId="0" applyNumberFormat="1" applyFont="1" applyFill="1" applyBorder="1" applyAlignment="1">
      <alignment horizontal="right" vertical="center" wrapText="1"/>
    </xf>
    <xf numFmtId="4" fontId="28" fillId="25" borderId="40" xfId="0" applyNumberFormat="1" applyFont="1" applyFill="1" applyBorder="1" applyAlignment="1">
      <alignment horizontal="right" vertical="center" wrapText="1"/>
    </xf>
    <xf numFmtId="4" fontId="30" fillId="27" borderId="22" xfId="0" applyNumberFormat="1" applyFont="1" applyFill="1" applyBorder="1"/>
    <xf numFmtId="4" fontId="30" fillId="28" borderId="43" xfId="0" applyNumberFormat="1" applyFont="1" applyFill="1" applyBorder="1" applyAlignment="1" applyProtection="1">
      <alignment horizontal="right"/>
      <protection locked="0"/>
    </xf>
    <xf numFmtId="4" fontId="30" fillId="28" borderId="40" xfId="0" applyNumberFormat="1" applyFont="1" applyFill="1" applyBorder="1" applyAlignment="1" applyProtection="1">
      <alignment horizontal="right"/>
      <protection locked="0"/>
    </xf>
    <xf numFmtId="4" fontId="30" fillId="28" borderId="44" xfId="0" applyNumberFormat="1" applyFont="1" applyFill="1" applyBorder="1" applyAlignment="1" applyProtection="1">
      <alignment horizontal="right"/>
      <protection locked="0"/>
    </xf>
    <xf numFmtId="4" fontId="30" fillId="27" borderId="29" xfId="0" applyNumberFormat="1" applyFont="1" applyFill="1" applyBorder="1"/>
    <xf numFmtId="0" fontId="30" fillId="27" borderId="15" xfId="0" applyFont="1" applyFill="1" applyBorder="1"/>
    <xf numFmtId="0" fontId="28" fillId="27" borderId="15" xfId="0" applyFont="1" applyFill="1" applyBorder="1"/>
    <xf numFmtId="0" fontId="30" fillId="27" borderId="21" xfId="0" applyFont="1" applyFill="1" applyBorder="1"/>
    <xf numFmtId="4" fontId="30" fillId="27" borderId="10" xfId="0" applyNumberFormat="1" applyFont="1" applyFill="1" applyBorder="1"/>
    <xf numFmtId="4" fontId="28" fillId="0" borderId="31" xfId="0" applyNumberFormat="1" applyFont="1" applyBorder="1" applyAlignment="1" applyProtection="1">
      <alignment horizontal="right"/>
      <protection locked="0"/>
    </xf>
    <xf numFmtId="4" fontId="28" fillId="0" borderId="41" xfId="0" applyNumberFormat="1" applyFont="1" applyBorder="1" applyAlignment="1" applyProtection="1">
      <alignment horizontal="right"/>
      <protection locked="0"/>
    </xf>
    <xf numFmtId="4" fontId="28" fillId="0" borderId="42" xfId="0" applyNumberFormat="1" applyFont="1" applyBorder="1" applyAlignment="1" applyProtection="1">
      <alignment horizontal="right"/>
      <protection locked="0"/>
    </xf>
    <xf numFmtId="2" fontId="2" fillId="27" borderId="45" xfId="0" applyNumberFormat="1" applyFont="1" applyFill="1" applyBorder="1" applyAlignment="1">
      <alignment horizontal="right" vertical="center" wrapText="1"/>
    </xf>
    <xf numFmtId="2" fontId="2" fillId="27" borderId="21" xfId="0" applyNumberFormat="1" applyFont="1" applyFill="1" applyBorder="1" applyAlignment="1">
      <alignment horizontal="right"/>
    </xf>
    <xf numFmtId="2" fontId="2" fillId="27" borderId="21" xfId="0" applyNumberFormat="1" applyFont="1" applyFill="1" applyBorder="1" applyAlignment="1">
      <alignment horizontal="right" vertical="center" wrapText="1"/>
    </xf>
    <xf numFmtId="2" fontId="2" fillId="27" borderId="29" xfId="0" applyNumberFormat="1" applyFont="1" applyFill="1" applyBorder="1" applyAlignment="1">
      <alignment horizontal="right"/>
    </xf>
    <xf numFmtId="2" fontId="2" fillId="27" borderId="23" xfId="0" applyNumberFormat="1" applyFont="1" applyFill="1" applyBorder="1" applyAlignment="1">
      <alignment horizontal="right" vertical="center" wrapText="1"/>
    </xf>
    <xf numFmtId="4" fontId="34" fillId="0" borderId="29" xfId="48" applyNumberFormat="1" applyFont="1" applyBorder="1" applyAlignment="1">
      <alignment horizontal="right" vertical="center"/>
    </xf>
    <xf numFmtId="2" fontId="19" fillId="0" borderId="46" xfId="0" applyNumberFormat="1" applyFont="1" applyBorder="1" applyAlignment="1">
      <alignment horizontal="right" vertical="center"/>
    </xf>
    <xf numFmtId="2" fontId="19" fillId="0" borderId="47" xfId="0" applyNumberFormat="1" applyFont="1" applyBorder="1" applyAlignment="1">
      <alignment horizontal="right" vertical="center"/>
    </xf>
    <xf numFmtId="2" fontId="19" fillId="0" borderId="42" xfId="0" applyNumberFormat="1" applyFont="1" applyBorder="1" applyAlignment="1">
      <alignment horizontal="right" vertical="center"/>
    </xf>
    <xf numFmtId="2" fontId="19" fillId="0" borderId="48" xfId="0" applyNumberFormat="1" applyFont="1" applyBorder="1" applyAlignment="1">
      <alignment horizontal="right" vertical="center"/>
    </xf>
    <xf numFmtId="49" fontId="2" fillId="0" borderId="19" xfId="0" applyNumberFormat="1" applyFont="1" applyBorder="1"/>
    <xf numFmtId="49" fontId="2" fillId="0" borderId="16" xfId="0" applyNumberFormat="1" applyFont="1" applyBorder="1"/>
    <xf numFmtId="2" fontId="35" fillId="0" borderId="16" xfId="48" applyNumberFormat="1" applyFont="1" applyBorder="1" applyAlignment="1">
      <alignment horizontal="right" vertical="center"/>
    </xf>
    <xf numFmtId="2" fontId="2" fillId="27" borderId="16" xfId="0" applyNumberFormat="1" applyFont="1" applyFill="1" applyBorder="1" applyAlignment="1">
      <alignment horizontal="right" vertical="center" wrapText="1"/>
    </xf>
    <xf numFmtId="2" fontId="35" fillId="27" borderId="16" xfId="48" applyNumberFormat="1" applyFont="1" applyFill="1" applyBorder="1" applyAlignment="1">
      <alignment horizontal="right" vertical="center"/>
    </xf>
    <xf numFmtId="2" fontId="2" fillId="27" borderId="16" xfId="0" applyNumberFormat="1" applyFont="1" applyFill="1" applyBorder="1" applyAlignment="1" applyProtection="1">
      <alignment horizontal="right"/>
      <protection locked="0"/>
    </xf>
    <xf numFmtId="2" fontId="2" fillId="27" borderId="21" xfId="0" applyNumberFormat="1" applyFont="1" applyFill="1" applyBorder="1" applyAlignment="1" applyProtection="1">
      <alignment horizontal="right"/>
      <protection locked="0"/>
    </xf>
    <xf numFmtId="2" fontId="2" fillId="27" borderId="29" xfId="0" applyNumberFormat="1" applyFont="1" applyFill="1" applyBorder="1" applyAlignment="1" applyProtection="1">
      <alignment horizontal="right"/>
      <protection locked="0"/>
    </xf>
    <xf numFmtId="0" fontId="53" fillId="0" borderId="0" xfId="0" applyFont="1"/>
    <xf numFmtId="2" fontId="2" fillId="27" borderId="16" xfId="0" applyNumberFormat="1" applyFont="1" applyFill="1" applyBorder="1" applyAlignment="1">
      <alignment horizontal="right"/>
    </xf>
    <xf numFmtId="0" fontId="30" fillId="0" borderId="16" xfId="0" applyFont="1" applyBorder="1" applyAlignment="1" applyProtection="1">
      <alignment horizontal="justify"/>
      <protection locked="0"/>
    </xf>
    <xf numFmtId="0" fontId="53" fillId="0" borderId="0" xfId="0" applyFont="1" applyAlignment="1">
      <alignment horizontal="distributed"/>
    </xf>
    <xf numFmtId="0" fontId="54" fillId="0" borderId="0" xfId="0" applyFont="1" applyAlignment="1">
      <alignment horizontal="justify" vertical="center"/>
    </xf>
    <xf numFmtId="49" fontId="2" fillId="27" borderId="19" xfId="0" applyNumberFormat="1" applyFont="1" applyFill="1" applyBorder="1" applyAlignment="1">
      <alignment horizontal="left"/>
    </xf>
    <xf numFmtId="49" fontId="2" fillId="27" borderId="16" xfId="0" applyNumberFormat="1" applyFont="1" applyFill="1" applyBorder="1" applyAlignment="1">
      <alignment horizontal="left"/>
    </xf>
    <xf numFmtId="49" fontId="2" fillId="27" borderId="16" xfId="0" applyNumberFormat="1" applyFont="1" applyFill="1" applyBorder="1"/>
    <xf numFmtId="2" fontId="35" fillId="0" borderId="14" xfId="48" applyNumberFormat="1" applyFont="1" applyBorder="1" applyAlignment="1">
      <alignment horizontal="right" vertical="center"/>
    </xf>
    <xf numFmtId="2" fontId="2" fillId="27" borderId="14" xfId="0" applyNumberFormat="1" applyFont="1" applyFill="1" applyBorder="1" applyAlignment="1">
      <alignment horizontal="right" vertical="center" wrapText="1"/>
    </xf>
    <xf numFmtId="2" fontId="35" fillId="27" borderId="14" xfId="48" applyNumberFormat="1" applyFont="1" applyFill="1" applyBorder="1" applyAlignment="1">
      <alignment horizontal="right" vertical="center"/>
    </xf>
    <xf numFmtId="2" fontId="2" fillId="27" borderId="14" xfId="0" applyNumberFormat="1" applyFont="1" applyFill="1" applyBorder="1" applyAlignment="1">
      <alignment horizontal="right" wrapText="1"/>
    </xf>
    <xf numFmtId="2" fontId="2" fillId="27" borderId="25" xfId="0" applyNumberFormat="1" applyFont="1" applyFill="1" applyBorder="1" applyAlignment="1">
      <alignment horizontal="right" wrapText="1"/>
    </xf>
    <xf numFmtId="0" fontId="32" fillId="0" borderId="0" xfId="0" applyFont="1" applyAlignment="1">
      <alignment horizontal="center" vertical="top" wrapText="1"/>
    </xf>
    <xf numFmtId="0" fontId="30" fillId="0" borderId="0" xfId="0" applyFont="1" applyAlignment="1">
      <alignment horizontal="justify" vertical="center" wrapText="1"/>
    </xf>
    <xf numFmtId="4" fontId="34" fillId="0" borderId="7" xfId="48" applyNumberFormat="1" applyFont="1" applyBorder="1" applyAlignment="1">
      <alignment horizontal="right" vertical="center"/>
    </xf>
    <xf numFmtId="0" fontId="53" fillId="27" borderId="7" xfId="0" applyFont="1" applyFill="1" applyBorder="1"/>
    <xf numFmtId="49" fontId="2" fillId="27" borderId="49" xfId="0" applyNumberFormat="1" applyFont="1" applyFill="1" applyBorder="1"/>
    <xf numFmtId="49" fontId="2" fillId="27" borderId="14" xfId="0" applyNumberFormat="1" applyFont="1" applyFill="1" applyBorder="1" applyAlignment="1">
      <alignment vertical="center" wrapText="1"/>
    </xf>
    <xf numFmtId="2" fontId="2" fillId="27" borderId="14" xfId="0" applyNumberFormat="1" applyFont="1" applyFill="1" applyBorder="1" applyAlignment="1">
      <alignment wrapText="1"/>
    </xf>
    <xf numFmtId="0" fontId="26" fillId="0" borderId="0" xfId="0" applyFont="1" applyAlignment="1">
      <alignment horizontal="left" vertical="top"/>
    </xf>
    <xf numFmtId="0" fontId="26" fillId="0" borderId="0" xfId="0" applyFont="1"/>
    <xf numFmtId="0" fontId="4" fillId="0" borderId="0" xfId="0" applyFont="1" applyAlignment="1">
      <alignment vertical="top" wrapText="1"/>
    </xf>
    <xf numFmtId="0" fontId="4" fillId="0" borderId="0" xfId="0" applyFont="1" applyAlignment="1">
      <alignment horizontal="center" vertical="top" wrapText="1"/>
    </xf>
    <xf numFmtId="0" fontId="53" fillId="0" borderId="7" xfId="0" applyFont="1" applyBorder="1"/>
    <xf numFmtId="0" fontId="53" fillId="0" borderId="7" xfId="0" applyFont="1" applyBorder="1" applyAlignment="1">
      <alignment horizontal="distributed"/>
    </xf>
    <xf numFmtId="0" fontId="2" fillId="27" borderId="7" xfId="0" applyFont="1" applyFill="1" applyBorder="1" applyAlignment="1">
      <alignment horizontal="distributed"/>
    </xf>
    <xf numFmtId="2" fontId="2" fillId="27" borderId="18" xfId="0" applyNumberFormat="1" applyFont="1" applyFill="1" applyBorder="1" applyAlignment="1">
      <alignment horizontal="right" vertical="center" wrapText="1"/>
    </xf>
    <xf numFmtId="2" fontId="2" fillId="27" borderId="21" xfId="0" applyNumberFormat="1" applyFont="1" applyFill="1" applyBorder="1" applyAlignment="1">
      <alignment horizontal="right" wrapText="1"/>
    </xf>
    <xf numFmtId="2" fontId="2" fillId="27" borderId="29" xfId="0" applyNumberFormat="1" applyFont="1" applyFill="1" applyBorder="1" applyAlignment="1">
      <alignment horizontal="right" wrapText="1"/>
    </xf>
    <xf numFmtId="2" fontId="19" fillId="25" borderId="36" xfId="0" applyNumberFormat="1" applyFont="1" applyFill="1" applyBorder="1" applyAlignment="1">
      <alignment horizontal="right" vertical="center"/>
    </xf>
    <xf numFmtId="2" fontId="19" fillId="25" borderId="12" xfId="0" applyNumberFormat="1" applyFont="1" applyFill="1" applyBorder="1" applyAlignment="1">
      <alignment horizontal="right" vertical="center"/>
    </xf>
    <xf numFmtId="2" fontId="19" fillId="25" borderId="28" xfId="0" applyNumberFormat="1" applyFont="1" applyFill="1" applyBorder="1" applyAlignment="1">
      <alignment horizontal="right" vertical="center"/>
    </xf>
    <xf numFmtId="2" fontId="2" fillId="27" borderId="10" xfId="0" applyNumberFormat="1" applyFont="1" applyFill="1" applyBorder="1" applyAlignment="1">
      <alignment horizontal="right" vertical="center" wrapText="1"/>
    </xf>
    <xf numFmtId="2" fontId="2" fillId="27" borderId="17" xfId="0" applyNumberFormat="1" applyFont="1" applyFill="1" applyBorder="1" applyAlignment="1">
      <alignment horizontal="right" vertical="center" wrapText="1"/>
    </xf>
    <xf numFmtId="0" fontId="0" fillId="0" borderId="0" xfId="0" applyAlignment="1">
      <alignment horizontal="distributed"/>
    </xf>
    <xf numFmtId="0" fontId="2" fillId="27" borderId="0" xfId="0" applyFont="1" applyFill="1" applyAlignment="1">
      <alignment vertical="center" wrapText="1"/>
    </xf>
    <xf numFmtId="4" fontId="30" fillId="27" borderId="19" xfId="0" applyNumberFormat="1" applyFont="1" applyFill="1" applyBorder="1"/>
    <xf numFmtId="0" fontId="2" fillId="0" borderId="0" xfId="0" applyFont="1" applyAlignment="1">
      <alignment horizontal="left" vertical="center" wrapText="1"/>
    </xf>
    <xf numFmtId="0" fontId="29" fillId="0" borderId="0" xfId="0" applyFont="1" applyAlignment="1">
      <alignment horizontal="center" vertical="center"/>
    </xf>
    <xf numFmtId="0" fontId="22" fillId="0" borderId="7" xfId="55" applyFont="1" applyBorder="1" applyAlignment="1" applyProtection="1">
      <alignment horizontal="left" vertical="center" wrapText="1"/>
      <protection locked="0"/>
    </xf>
    <xf numFmtId="0" fontId="41" fillId="0" borderId="7" xfId="55" applyFont="1" applyBorder="1" applyAlignment="1" applyProtection="1">
      <alignment horizontal="left" vertical="center"/>
      <protection locked="0"/>
    </xf>
    <xf numFmtId="0" fontId="3" fillId="0" borderId="0" xfId="0" applyFont="1" applyAlignment="1">
      <alignment horizontal="right" vertical="center"/>
    </xf>
    <xf numFmtId="0" fontId="22" fillId="0" borderId="7" xfId="0" applyFont="1" applyBorder="1" applyAlignment="1">
      <alignment horizontal="center" vertical="center" wrapText="1"/>
    </xf>
    <xf numFmtId="0" fontId="2" fillId="0" borderId="0" xfId="0" applyFont="1" applyAlignment="1">
      <alignment horizontal="center" vertical="center" wrapText="1"/>
    </xf>
    <xf numFmtId="0" fontId="30" fillId="0" borderId="0" xfId="0" applyFont="1" applyAlignment="1">
      <alignment horizontal="left" vertical="center" wrapText="1"/>
    </xf>
    <xf numFmtId="14" fontId="30" fillId="0" borderId="0" xfId="0" applyNumberFormat="1" applyFont="1" applyAlignment="1">
      <alignment horizontal="center" vertical="center" wrapText="1"/>
    </xf>
    <xf numFmtId="0" fontId="32" fillId="0" borderId="0" xfId="0" applyFont="1" applyAlignment="1">
      <alignment horizontal="center" vertical="top" wrapText="1"/>
    </xf>
    <xf numFmtId="0" fontId="19" fillId="26" borderId="35" xfId="0" applyFont="1" applyFill="1" applyBorder="1" applyAlignment="1">
      <alignment horizontal="center" vertical="center" wrapText="1"/>
    </xf>
    <xf numFmtId="0" fontId="19" fillId="26" borderId="25" xfId="0" applyFont="1" applyFill="1" applyBorder="1" applyAlignment="1">
      <alignment horizontal="center" vertical="center" wrapText="1"/>
    </xf>
    <xf numFmtId="0" fontId="50" fillId="24" borderId="16" xfId="0" applyFont="1" applyFill="1" applyBorder="1" applyAlignment="1">
      <alignment horizontal="center" vertical="center" wrapText="1"/>
    </xf>
    <xf numFmtId="0" fontId="50" fillId="24" borderId="14" xfId="0" applyFont="1" applyFill="1" applyBorder="1" applyAlignment="1">
      <alignment horizontal="center" vertical="center" wrapText="1"/>
    </xf>
    <xf numFmtId="0" fontId="45" fillId="26" borderId="7" xfId="0" applyFont="1" applyFill="1" applyBorder="1" applyAlignment="1">
      <alignment horizontal="center" vertical="center" wrapText="1"/>
    </xf>
    <xf numFmtId="0" fontId="45" fillId="26" borderId="16" xfId="0" applyFont="1" applyFill="1" applyBorder="1" applyAlignment="1">
      <alignment horizontal="center" vertical="center" wrapText="1"/>
    </xf>
    <xf numFmtId="0" fontId="19" fillId="26" borderId="10" xfId="0" applyFont="1" applyFill="1" applyBorder="1" applyAlignment="1">
      <alignment horizontal="center" vertical="center" wrapText="1"/>
    </xf>
    <xf numFmtId="0" fontId="19" fillId="26" borderId="19" xfId="0" applyFont="1" applyFill="1" applyBorder="1" applyAlignment="1">
      <alignment horizontal="center" vertical="center" wrapText="1"/>
    </xf>
    <xf numFmtId="0" fontId="19" fillId="26" borderId="18" xfId="0" applyFont="1" applyFill="1" applyBorder="1" applyAlignment="1">
      <alignment horizontal="center" vertical="center" wrapText="1"/>
    </xf>
    <xf numFmtId="0" fontId="19" fillId="26" borderId="7" xfId="0" applyFont="1" applyFill="1" applyBorder="1" applyAlignment="1">
      <alignment horizontal="center" vertical="center" wrapText="1"/>
    </xf>
    <xf numFmtId="0" fontId="19" fillId="26" borderId="22" xfId="0" applyFont="1" applyFill="1" applyBorder="1" applyAlignment="1">
      <alignment horizontal="center" vertical="center" wrapText="1"/>
    </xf>
    <xf numFmtId="0" fontId="19" fillId="26" borderId="24" xfId="0" applyFont="1" applyFill="1" applyBorder="1" applyAlignment="1">
      <alignment horizontal="center" vertical="center" wrapText="1"/>
    </xf>
    <xf numFmtId="0" fontId="2" fillId="26" borderId="7" xfId="0" applyFont="1" applyFill="1" applyBorder="1" applyAlignment="1">
      <alignment horizontal="center" vertical="center" wrapText="1"/>
    </xf>
    <xf numFmtId="0" fontId="49" fillId="26" borderId="7" xfId="0" applyFont="1" applyFill="1" applyBorder="1" applyAlignment="1">
      <alignment horizontal="center" vertical="center" wrapText="1"/>
    </xf>
    <xf numFmtId="0" fontId="49" fillId="26" borderId="16" xfId="0" applyFont="1" applyFill="1" applyBorder="1" applyAlignment="1">
      <alignment horizontal="center" vertical="center" wrapText="1"/>
    </xf>
    <xf numFmtId="0" fontId="21" fillId="24" borderId="15" xfId="0" applyFont="1" applyFill="1" applyBorder="1" applyAlignment="1">
      <alignment horizontal="justify" vertical="center" wrapText="1"/>
    </xf>
    <xf numFmtId="0" fontId="21" fillId="24" borderId="21" xfId="0" applyFont="1" applyFill="1" applyBorder="1" applyAlignment="1">
      <alignment horizontal="justify" vertical="center" wrapText="1"/>
    </xf>
    <xf numFmtId="0" fontId="22" fillId="26" borderId="11" xfId="0" applyFont="1" applyFill="1" applyBorder="1" applyAlignment="1">
      <alignment horizontal="center"/>
    </xf>
    <xf numFmtId="0" fontId="22" fillId="26" borderId="9" xfId="0" applyFont="1" applyFill="1" applyBorder="1" applyAlignment="1">
      <alignment horizontal="center"/>
    </xf>
    <xf numFmtId="0" fontId="22" fillId="26" borderId="37" xfId="0" applyFont="1" applyFill="1" applyBorder="1" applyAlignment="1">
      <alignment horizontal="center"/>
    </xf>
    <xf numFmtId="0" fontId="19" fillId="26" borderId="15" xfId="0" applyFont="1" applyFill="1" applyBorder="1" applyAlignment="1">
      <alignment horizontal="center" vertical="center" wrapText="1"/>
    </xf>
    <xf numFmtId="0" fontId="19" fillId="26" borderId="16" xfId="0" applyFont="1" applyFill="1" applyBorder="1" applyAlignment="1">
      <alignment horizontal="center" vertical="center" wrapText="1"/>
    </xf>
    <xf numFmtId="0" fontId="2" fillId="26" borderId="16" xfId="0" applyFont="1" applyFill="1" applyBorder="1" applyAlignment="1">
      <alignment horizontal="center" vertical="center" wrapText="1"/>
    </xf>
    <xf numFmtId="0" fontId="45" fillId="26" borderId="15" xfId="0" applyFont="1" applyFill="1" applyBorder="1" applyAlignment="1">
      <alignment horizontal="center" vertical="center" wrapText="1"/>
    </xf>
    <xf numFmtId="0" fontId="45" fillId="26" borderId="21" xfId="0" applyFont="1" applyFill="1" applyBorder="1" applyAlignment="1">
      <alignment horizontal="center" vertical="center" wrapText="1"/>
    </xf>
    <xf numFmtId="0" fontId="45" fillId="26" borderId="22" xfId="0" applyFont="1" applyFill="1" applyBorder="1" applyAlignment="1">
      <alignment horizontal="center" vertical="center" wrapText="1"/>
    </xf>
    <xf numFmtId="0" fontId="45" fillId="26" borderId="29" xfId="0" applyFont="1" applyFill="1" applyBorder="1" applyAlignment="1">
      <alignment horizontal="center" vertical="center" wrapText="1"/>
    </xf>
    <xf numFmtId="0" fontId="22" fillId="26" borderId="39" xfId="0" applyFont="1" applyFill="1" applyBorder="1" applyAlignment="1">
      <alignment horizontal="center"/>
    </xf>
    <xf numFmtId="0" fontId="22" fillId="26" borderId="20" xfId="0" applyFont="1" applyFill="1" applyBorder="1" applyAlignment="1">
      <alignment horizontal="center"/>
    </xf>
    <xf numFmtId="0" fontId="2" fillId="0" borderId="7" xfId="0" applyFont="1" applyBorder="1" applyAlignment="1">
      <alignment horizontal="center" vertical="top"/>
    </xf>
    <xf numFmtId="0" fontId="2" fillId="0" borderId="15" xfId="0" applyFont="1" applyBorder="1" applyAlignment="1">
      <alignment horizontal="center" vertical="top"/>
    </xf>
    <xf numFmtId="14" fontId="30" fillId="0" borderId="0" xfId="0" applyNumberFormat="1" applyFont="1" applyAlignment="1">
      <alignment horizontal="left" vertical="center" wrapText="1"/>
    </xf>
    <xf numFmtId="0" fontId="2" fillId="0" borderId="11" xfId="0" applyFont="1" applyBorder="1" applyAlignment="1">
      <alignment horizontal="center"/>
    </xf>
    <xf numFmtId="0" fontId="2" fillId="0" borderId="9" xfId="0" applyFont="1" applyBorder="1" applyAlignment="1">
      <alignment horizontal="center"/>
    </xf>
    <xf numFmtId="0" fontId="2" fillId="0" borderId="37" xfId="0" applyFont="1" applyBorder="1" applyAlignment="1">
      <alignment horizontal="center"/>
    </xf>
    <xf numFmtId="0" fontId="2" fillId="0" borderId="7" xfId="0" applyFont="1" applyBorder="1" applyAlignment="1">
      <alignment horizontal="justify" vertical="center"/>
    </xf>
    <xf numFmtId="0" fontId="2" fillId="0" borderId="16" xfId="0" applyFont="1" applyBorder="1" applyAlignment="1">
      <alignment horizontal="justify" vertical="center"/>
    </xf>
    <xf numFmtId="0" fontId="2" fillId="0" borderId="10" xfId="0" applyFont="1" applyBorder="1" applyAlignment="1">
      <alignment horizontal="center" vertical="center" wrapText="1"/>
    </xf>
    <xf numFmtId="0" fontId="2" fillId="0" borderId="19" xfId="0" applyFont="1" applyBorder="1" applyAlignment="1">
      <alignment horizontal="center" vertical="center" wrapText="1"/>
    </xf>
    <xf numFmtId="0" fontId="48" fillId="0" borderId="0" xfId="0" applyFont="1" applyAlignment="1">
      <alignment horizontal="left" vertical="center"/>
    </xf>
    <xf numFmtId="0" fontId="3" fillId="24" borderId="7" xfId="0" applyFont="1" applyFill="1" applyBorder="1" applyAlignment="1">
      <alignment horizontal="center" vertical="center" wrapText="1"/>
    </xf>
    <xf numFmtId="0" fontId="3" fillId="24" borderId="16" xfId="0" applyFont="1" applyFill="1" applyBorder="1" applyAlignment="1">
      <alignment horizontal="center" vertical="center" wrapText="1"/>
    </xf>
    <xf numFmtId="0" fontId="2" fillId="0" borderId="7" xfId="0" applyFont="1" applyBorder="1" applyAlignment="1">
      <alignment horizontal="center" vertical="center" wrapText="1"/>
    </xf>
    <xf numFmtId="0" fontId="2" fillId="0" borderId="16" xfId="0" applyFont="1" applyBorder="1" applyAlignment="1">
      <alignment horizontal="center" vertical="center" wrapText="1"/>
    </xf>
    <xf numFmtId="0" fontId="2" fillId="24" borderId="7" xfId="0" applyFont="1" applyFill="1" applyBorder="1" applyAlignment="1">
      <alignment horizontal="center" vertical="center" wrapText="1"/>
    </xf>
    <xf numFmtId="0" fontId="2" fillId="24" borderId="16" xfId="0" applyFont="1" applyFill="1" applyBorder="1" applyAlignment="1">
      <alignment horizontal="center" vertical="center" wrapText="1"/>
    </xf>
    <xf numFmtId="0" fontId="2" fillId="0" borderId="20" xfId="0" applyFont="1" applyBorder="1" applyAlignment="1">
      <alignment horizontal="center"/>
    </xf>
    <xf numFmtId="0" fontId="2" fillId="0" borderId="22" xfId="0" applyFont="1" applyBorder="1" applyAlignment="1">
      <alignment horizontal="center" vertical="top"/>
    </xf>
  </cellXfs>
  <cellStyles count="64">
    <cellStyle name="20% - Акцент1" xfId="1"/>
    <cellStyle name="20% - Акцент2" xfId="2"/>
    <cellStyle name="20% - Акцент3" xfId="3"/>
    <cellStyle name="20% - Акцент4" xfId="4"/>
    <cellStyle name="20% - Акцент5" xfId="5"/>
    <cellStyle name="20% - Акцент6" xfId="6"/>
    <cellStyle name="40% - Акцент1" xfId="7"/>
    <cellStyle name="40% - Акцент2" xfId="8"/>
    <cellStyle name="40% - Акцент3" xfId="9"/>
    <cellStyle name="40% - Акцент4" xfId="10"/>
    <cellStyle name="40% - Акцент5" xfId="11"/>
    <cellStyle name="40% - Акцент6" xfId="12"/>
    <cellStyle name="60% - Акцент1" xfId="13"/>
    <cellStyle name="60% - Акцент2" xfId="14"/>
    <cellStyle name="60% - Акцент3" xfId="15"/>
    <cellStyle name="60% - Акцент4" xfId="16"/>
    <cellStyle name="60% - Акцент5" xfId="17"/>
    <cellStyle name="60% - Акцент6" xfId="18"/>
    <cellStyle name="Normal_meresha_07" xfId="19"/>
    <cellStyle name="Акцент1" xfId="20"/>
    <cellStyle name="Акцент2" xfId="21"/>
    <cellStyle name="Акцент3" xfId="22"/>
    <cellStyle name="Акцент4" xfId="23"/>
    <cellStyle name="Акцент5" xfId="24"/>
    <cellStyle name="Акцент6" xfId="25"/>
    <cellStyle name="Ввод " xfId="26"/>
    <cellStyle name="Вывод" xfId="27"/>
    <cellStyle name="Вычисление" xfId="28"/>
    <cellStyle name="Звичайний 10" xfId="29"/>
    <cellStyle name="Звичайний 11" xfId="30"/>
    <cellStyle name="Звичайний 12" xfId="31"/>
    <cellStyle name="Звичайний 13" xfId="32"/>
    <cellStyle name="Звичайний 14" xfId="33"/>
    <cellStyle name="Звичайний 15" xfId="34"/>
    <cellStyle name="Звичайний 16" xfId="35"/>
    <cellStyle name="Звичайний 17" xfId="36"/>
    <cellStyle name="Звичайний 18" xfId="37"/>
    <cellStyle name="Звичайний 19" xfId="38"/>
    <cellStyle name="Звичайний 2" xfId="39"/>
    <cellStyle name="Звичайний 20" xfId="40"/>
    <cellStyle name="Звичайний 3" xfId="41"/>
    <cellStyle name="Звичайний 4" xfId="42"/>
    <cellStyle name="Звичайний 5" xfId="43"/>
    <cellStyle name="Звичайний 6" xfId="44"/>
    <cellStyle name="Звичайний 7" xfId="45"/>
    <cellStyle name="Звичайний 8" xfId="46"/>
    <cellStyle name="Звичайний 9" xfId="47"/>
    <cellStyle name="Звичайний_Додаток _ 3 зм_ни 4575" xfId="48"/>
    <cellStyle name="Итог" xfId="49"/>
    <cellStyle name="Контрольная ячейка" xfId="50"/>
    <cellStyle name="Название" xfId="51"/>
    <cellStyle name="Нейтральный" xfId="52"/>
    <cellStyle name="Обычный" xfId="0" builtinId="0"/>
    <cellStyle name="Обычный 2" xfId="53"/>
    <cellStyle name="Обычный 3" xfId="63"/>
    <cellStyle name="Обычный_22.12.2014" xfId="54"/>
    <cellStyle name="Обычный_Budj_08" xfId="55"/>
    <cellStyle name="Плохой" xfId="56"/>
    <cellStyle name="Пояснение" xfId="57"/>
    <cellStyle name="Примечание" xfId="58"/>
    <cellStyle name="Связанная ячейка" xfId="59"/>
    <cellStyle name="Стиль 1" xfId="60"/>
    <cellStyle name="Текст предупреждения" xfId="61"/>
    <cellStyle name="Хороший" xfId="62"/>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CCCCFF"/>
      <color rgb="FFCCECFF"/>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indexed="56"/>
    <pageSetUpPr fitToPage="1"/>
  </sheetPr>
  <dimension ref="A1:M29"/>
  <sheetViews>
    <sheetView showGridLines="0" zoomScale="55" zoomScaleNormal="55" workbookViewId="0">
      <selection activeCell="C7" sqref="C7"/>
    </sheetView>
  </sheetViews>
  <sheetFormatPr defaultColWidth="9.1640625" defaultRowHeight="12.75" customHeight="1" x14ac:dyDescent="0.2"/>
  <cols>
    <col min="1" max="1" width="13.83203125" style="1" customWidth="1"/>
    <col min="2" max="2" width="48.33203125" style="1" customWidth="1"/>
    <col min="3" max="3" width="17.5" style="1" customWidth="1"/>
    <col min="4" max="4" width="19.33203125" style="1" customWidth="1"/>
    <col min="5" max="5" width="18.33203125" style="1" customWidth="1"/>
    <col min="6" max="6" width="20.1640625" style="1" customWidth="1"/>
    <col min="7" max="7" width="7.83203125" style="1" customWidth="1"/>
    <col min="8" max="12" width="9.1640625" style="1" customWidth="1"/>
  </cols>
  <sheetData>
    <row r="1" spans="1:13" s="8" customFormat="1" ht="12.75" customHeight="1" x14ac:dyDescent="0.25"/>
    <row r="3" spans="1:13" ht="12.75" customHeight="1" x14ac:dyDescent="0.2">
      <c r="C3" s="60"/>
      <c r="D3" s="60" t="s">
        <v>202</v>
      </c>
      <c r="E3" s="60"/>
      <c r="F3" s="76"/>
      <c r="G3" s="76"/>
    </row>
    <row r="4" spans="1:13" ht="12.75" customHeight="1" x14ac:dyDescent="0.2">
      <c r="C4" s="60"/>
      <c r="D4" s="60" t="s">
        <v>331</v>
      </c>
      <c r="E4" s="60"/>
      <c r="F4" s="76"/>
      <c r="G4" s="76"/>
    </row>
    <row r="5" spans="1:13" ht="4.9000000000000004" customHeight="1" x14ac:dyDescent="0.2">
      <c r="D5" s="354"/>
      <c r="E5" s="354"/>
      <c r="F5" s="172"/>
      <c r="G5" s="77"/>
      <c r="M5" s="1"/>
    </row>
    <row r="6" spans="1:13" ht="16.149999999999999" customHeight="1" x14ac:dyDescent="0.2">
      <c r="C6" s="360" t="s">
        <v>386</v>
      </c>
      <c r="D6" s="360"/>
      <c r="E6" s="360"/>
      <c r="F6" s="61"/>
      <c r="G6" s="23"/>
      <c r="M6" s="1"/>
    </row>
    <row r="7" spans="1:13" ht="15" x14ac:dyDescent="0.2">
      <c r="C7" s="137"/>
      <c r="D7" s="138"/>
      <c r="E7" s="113"/>
      <c r="F7" s="61"/>
      <c r="G7" s="23"/>
      <c r="M7" s="1"/>
    </row>
    <row r="8" spans="1:13" ht="36" customHeight="1" x14ac:dyDescent="0.2">
      <c r="A8" s="355" t="s">
        <v>319</v>
      </c>
      <c r="B8" s="355"/>
      <c r="C8" s="355"/>
      <c r="D8" s="355"/>
      <c r="E8" s="355"/>
      <c r="F8" s="355"/>
    </row>
    <row r="9" spans="1:13" ht="20.25" x14ac:dyDescent="0.2">
      <c r="A9" s="79"/>
      <c r="B9" s="80">
        <v>18541000000</v>
      </c>
      <c r="C9" s="79"/>
      <c r="D9" s="79"/>
      <c r="E9" s="79"/>
      <c r="F9" s="79"/>
    </row>
    <row r="10" spans="1:13" ht="12.6" customHeight="1" x14ac:dyDescent="0.2">
      <c r="A10" s="79"/>
      <c r="B10" s="81" t="s">
        <v>218</v>
      </c>
      <c r="C10" s="79"/>
      <c r="D10" s="79"/>
      <c r="E10" s="79"/>
      <c r="F10" s="79"/>
    </row>
    <row r="11" spans="1:13" ht="12.75" customHeight="1" x14ac:dyDescent="0.2">
      <c r="A11" s="358"/>
      <c r="B11" s="358"/>
      <c r="C11" s="358"/>
      <c r="D11" s="358"/>
      <c r="E11" s="358"/>
      <c r="F11" s="10" t="s">
        <v>214</v>
      </c>
    </row>
    <row r="12" spans="1:13" s="3" customFormat="1" ht="24.75" customHeight="1" x14ac:dyDescent="0.2">
      <c r="A12" s="359" t="s">
        <v>50</v>
      </c>
      <c r="B12" s="359" t="s">
        <v>51</v>
      </c>
      <c r="C12" s="359" t="s">
        <v>208</v>
      </c>
      <c r="D12" s="359" t="s">
        <v>53</v>
      </c>
      <c r="E12" s="359" t="s">
        <v>54</v>
      </c>
      <c r="F12" s="359"/>
    </row>
    <row r="13" spans="1:13" s="3" customFormat="1" ht="38.25" customHeight="1" x14ac:dyDescent="0.2">
      <c r="A13" s="359"/>
      <c r="B13" s="359"/>
      <c r="C13" s="359"/>
      <c r="D13" s="359"/>
      <c r="E13" s="107" t="s">
        <v>209</v>
      </c>
      <c r="F13" s="9" t="s">
        <v>217</v>
      </c>
    </row>
    <row r="14" spans="1:13" ht="26.25" customHeight="1" x14ac:dyDescent="0.2">
      <c r="A14" s="356" t="s">
        <v>203</v>
      </c>
      <c r="B14" s="356"/>
      <c r="C14" s="356"/>
      <c r="D14" s="356"/>
      <c r="E14" s="356"/>
      <c r="F14" s="356"/>
    </row>
    <row r="15" spans="1:13" s="5" customFormat="1" ht="16.5" x14ac:dyDescent="0.25">
      <c r="A15" s="32">
        <v>200000</v>
      </c>
      <c r="B15" s="33" t="s">
        <v>112</v>
      </c>
      <c r="C15" s="108">
        <f t="shared" ref="C15:C25" si="0">SUM(D15+E15)</f>
        <v>17335303.43</v>
      </c>
      <c r="D15" s="35">
        <f>+D16</f>
        <v>3564915</v>
      </c>
      <c r="E15" s="35">
        <f>+E16</f>
        <v>13770388.43</v>
      </c>
      <c r="F15" s="31">
        <f>SUM(F16)</f>
        <v>13702450</v>
      </c>
      <c r="G15" s="4"/>
      <c r="H15" s="4"/>
      <c r="I15" s="4"/>
      <c r="J15" s="4"/>
      <c r="K15" s="4"/>
      <c r="L15" s="4"/>
    </row>
    <row r="16" spans="1:13" s="6" customFormat="1" ht="20.25" customHeight="1" x14ac:dyDescent="0.25">
      <c r="A16" s="72">
        <v>208000</v>
      </c>
      <c r="B16" s="73" t="s">
        <v>113</v>
      </c>
      <c r="C16" s="108">
        <f>SUM(D16+E16)</f>
        <v>17335303.43</v>
      </c>
      <c r="D16" s="35">
        <f>SUM(D18+D17)</f>
        <v>3564915</v>
      </c>
      <c r="E16" s="35">
        <f t="shared" ref="E16:F16" si="1">SUM(E18+E17)</f>
        <v>13770388.43</v>
      </c>
      <c r="F16" s="35">
        <f t="shared" si="1"/>
        <v>13702450</v>
      </c>
    </row>
    <row r="17" spans="1:6" s="6" customFormat="1" ht="20.25" customHeight="1" x14ac:dyDescent="0.25">
      <c r="A17" s="74">
        <v>208100</v>
      </c>
      <c r="B17" s="75" t="s">
        <v>277</v>
      </c>
      <c r="C17" s="108">
        <f>SUM(D17+E17)</f>
        <v>17335303.43</v>
      </c>
      <c r="D17" s="35">
        <v>16267365</v>
      </c>
      <c r="E17" s="36">
        <v>1067938.43</v>
      </c>
      <c r="F17" s="36">
        <v>1000000</v>
      </c>
    </row>
    <row r="18" spans="1:6" s="6" customFormat="1" ht="53.25" customHeight="1" x14ac:dyDescent="0.25">
      <c r="A18" s="74">
        <v>208400</v>
      </c>
      <c r="B18" s="75" t="s">
        <v>114</v>
      </c>
      <c r="C18" s="108">
        <f>SUM(D18+E18)</f>
        <v>0</v>
      </c>
      <c r="D18" s="102">
        <v>-12702450</v>
      </c>
      <c r="E18" s="39">
        <f>SUM(D18*-1)</f>
        <v>12702450</v>
      </c>
      <c r="F18" s="39">
        <f>SUM(E18)</f>
        <v>12702450</v>
      </c>
    </row>
    <row r="19" spans="1:6" s="6" customFormat="1" ht="20.25" customHeight="1" x14ac:dyDescent="0.25">
      <c r="A19" s="74" t="s">
        <v>204</v>
      </c>
      <c r="B19" s="40" t="s">
        <v>205</v>
      </c>
      <c r="C19" s="108">
        <f>SUM(D19+E19)</f>
        <v>17335303.43</v>
      </c>
      <c r="D19" s="50">
        <f>+D15</f>
        <v>3564915</v>
      </c>
      <c r="E19" s="50">
        <f>+E15</f>
        <v>13770388.43</v>
      </c>
      <c r="F19" s="36">
        <f>F21</f>
        <v>13702450</v>
      </c>
    </row>
    <row r="20" spans="1:6" s="6" customFormat="1" ht="29.1" customHeight="1" x14ac:dyDescent="0.2">
      <c r="A20" s="357" t="s">
        <v>206</v>
      </c>
      <c r="B20" s="357"/>
      <c r="C20" s="357"/>
      <c r="D20" s="357"/>
      <c r="E20" s="357"/>
      <c r="F20" s="357"/>
    </row>
    <row r="21" spans="1:6" s="6" customFormat="1" ht="20.25" customHeight="1" x14ac:dyDescent="0.25">
      <c r="A21" s="32">
        <v>600000</v>
      </c>
      <c r="B21" s="33" t="s">
        <v>52</v>
      </c>
      <c r="C21" s="109">
        <f t="shared" si="0"/>
        <v>17335303.43</v>
      </c>
      <c r="D21" s="34">
        <f>+D22</f>
        <v>3564915</v>
      </c>
      <c r="E21" s="34">
        <f>+E22</f>
        <v>13770388.43</v>
      </c>
      <c r="F21" s="36">
        <f>F22</f>
        <v>13702450</v>
      </c>
    </row>
    <row r="22" spans="1:6" s="6" customFormat="1" ht="20.25" customHeight="1" x14ac:dyDescent="0.25">
      <c r="A22" s="32">
        <v>602000</v>
      </c>
      <c r="B22" s="33" t="s">
        <v>115</v>
      </c>
      <c r="C22" s="109">
        <f t="shared" si="0"/>
        <v>17335303.43</v>
      </c>
      <c r="D22" s="34">
        <f>SUM(D24+D23)</f>
        <v>3564915</v>
      </c>
      <c r="E22" s="34">
        <f t="shared" ref="E22:F22" si="2">SUM(E24+E23)</f>
        <v>13770388.43</v>
      </c>
      <c r="F22" s="34">
        <f t="shared" si="2"/>
        <v>13702450</v>
      </c>
    </row>
    <row r="23" spans="1:6" s="6" customFormat="1" ht="20.25" customHeight="1" x14ac:dyDescent="0.25">
      <c r="A23" s="37">
        <v>602100</v>
      </c>
      <c r="B23" s="75" t="s">
        <v>277</v>
      </c>
      <c r="C23" s="109">
        <f t="shared" si="0"/>
        <v>17335303.43</v>
      </c>
      <c r="D23" s="34">
        <f>D17</f>
        <v>16267365</v>
      </c>
      <c r="E23" s="34">
        <f t="shared" ref="E23:F23" si="3">E17</f>
        <v>1067938.43</v>
      </c>
      <c r="F23" s="34">
        <f t="shared" si="3"/>
        <v>1000000</v>
      </c>
    </row>
    <row r="24" spans="1:6" s="6" customFormat="1" ht="38.450000000000003" customHeight="1" x14ac:dyDescent="0.25">
      <c r="A24" s="37">
        <v>602400</v>
      </c>
      <c r="B24" s="38" t="s">
        <v>114</v>
      </c>
      <c r="C24" s="108">
        <f t="shared" si="0"/>
        <v>0</v>
      </c>
      <c r="D24" s="39">
        <f>D18</f>
        <v>-12702450</v>
      </c>
      <c r="E24" s="39">
        <f>E18</f>
        <v>12702450</v>
      </c>
      <c r="F24" s="39">
        <f>F18</f>
        <v>12702450</v>
      </c>
    </row>
    <row r="25" spans="1:6" s="7" customFormat="1" ht="18.75" customHeight="1" x14ac:dyDescent="0.25">
      <c r="A25" s="41" t="s">
        <v>204</v>
      </c>
      <c r="B25" s="40" t="s">
        <v>205</v>
      </c>
      <c r="C25" s="109">
        <f t="shared" si="0"/>
        <v>17335303.43</v>
      </c>
      <c r="D25" s="34">
        <f>+D21</f>
        <v>3564915</v>
      </c>
      <c r="E25" s="34">
        <f>+E21</f>
        <v>13770388.43</v>
      </c>
      <c r="F25" s="34">
        <f>+F21</f>
        <v>13702450</v>
      </c>
    </row>
    <row r="26" spans="1:6" s="6" customFormat="1" ht="18.75" customHeight="1" x14ac:dyDescent="0.2">
      <c r="A26" s="1"/>
      <c r="B26" s="1"/>
      <c r="C26" s="1"/>
      <c r="D26" s="1"/>
      <c r="E26" s="1"/>
      <c r="F26" s="1"/>
    </row>
    <row r="27" spans="1:6" s="6" customFormat="1" ht="18.75" customHeight="1" x14ac:dyDescent="0.2">
      <c r="A27" s="1"/>
      <c r="B27" s="1"/>
      <c r="C27" s="1"/>
      <c r="D27" s="1"/>
      <c r="E27" s="1"/>
      <c r="F27" s="1"/>
    </row>
    <row r="28" spans="1:6" s="78" customFormat="1" ht="21.75" customHeight="1" x14ac:dyDescent="0.3">
      <c r="A28" s="78" t="s">
        <v>332</v>
      </c>
      <c r="C28" s="232"/>
      <c r="D28" s="231" t="s">
        <v>333</v>
      </c>
    </row>
    <row r="29" spans="1:6" s="78" customFormat="1" ht="18.75" x14ac:dyDescent="0.3"/>
  </sheetData>
  <mergeCells count="11">
    <mergeCell ref="D5:E5"/>
    <mergeCell ref="A8:F8"/>
    <mergeCell ref="A14:F14"/>
    <mergeCell ref="A20:F20"/>
    <mergeCell ref="A11:E11"/>
    <mergeCell ref="C12:C13"/>
    <mergeCell ref="D12:D13"/>
    <mergeCell ref="E12:F12"/>
    <mergeCell ref="B12:B13"/>
    <mergeCell ref="A12:A13"/>
    <mergeCell ref="C6:E6"/>
  </mergeCells>
  <phoneticPr fontId="3" type="noConversion"/>
  <printOptions horizontalCentered="1"/>
  <pageMargins left="0.95" right="0.32" top="0.39370078740157483" bottom="0.78740157480314965" header="0.23622047244094491" footer="0.51181102362204722"/>
  <pageSetup paperSize="9" scale="68" orientation="portrait" r:id="rId1"/>
  <headerFooter alignWithMargins="0">
    <oddFooter>&amp;R&amp;P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indexed="49"/>
  </sheetPr>
  <dimension ref="A1:DT147"/>
  <sheetViews>
    <sheetView showZeros="0" zoomScale="55" zoomScaleNormal="55" zoomScaleSheetLayoutView="70" workbookViewId="0">
      <selection activeCell="N5" sqref="N5:O5"/>
    </sheetView>
  </sheetViews>
  <sheetFormatPr defaultRowHeight="12.75" x14ac:dyDescent="0.2"/>
  <cols>
    <col min="1" max="1" width="8.33203125" customWidth="1"/>
    <col min="2" max="2" width="6.6640625" customWidth="1"/>
    <col min="3" max="3" width="6.33203125" customWidth="1"/>
    <col min="4" max="4" width="106.83203125" style="44" customWidth="1"/>
    <col min="5" max="5" width="15.5" style="44" customWidth="1"/>
    <col min="6" max="6" width="15" style="44" customWidth="1"/>
    <col min="7" max="7" width="16.6640625" style="44" customWidth="1"/>
    <col min="8" max="8" width="13.83203125" style="44" customWidth="1"/>
    <col min="9" max="9" width="9.5" style="44" customWidth="1"/>
    <col min="10" max="10" width="14.6640625" style="44" customWidth="1"/>
    <col min="11" max="11" width="13.33203125" style="44" customWidth="1"/>
    <col min="12" max="12" width="13.5" style="44" customWidth="1"/>
    <col min="13" max="13" width="12.1640625" style="44" customWidth="1"/>
    <col min="14" max="14" width="10.5" style="44" customWidth="1"/>
    <col min="15" max="26" width="12.83203125" style="44" customWidth="1"/>
    <col min="27" max="27" width="13.83203125" style="44" bestFit="1" customWidth="1"/>
    <col min="28" max="28" width="14.83203125" style="44" customWidth="1"/>
    <col min="29" max="29" width="13.83203125" style="44" bestFit="1" customWidth="1"/>
    <col min="30" max="32" width="12.83203125" style="44" customWidth="1"/>
    <col min="33" max="33" width="15.5" style="44" customWidth="1"/>
    <col min="34" max="37" width="12.83203125" style="44" customWidth="1"/>
    <col min="38" max="38" width="16.5" style="46" customWidth="1"/>
    <col min="39" max="124" width="8.83203125" customWidth="1"/>
  </cols>
  <sheetData>
    <row r="1" spans="1:124" ht="11.45" customHeight="1" x14ac:dyDescent="0.2">
      <c r="D1"/>
      <c r="E1"/>
      <c r="M1"/>
      <c r="N1"/>
      <c r="O1"/>
      <c r="P1"/>
      <c r="Q1"/>
      <c r="R1"/>
      <c r="S1"/>
      <c r="T1"/>
      <c r="U1"/>
      <c r="V1"/>
      <c r="W1"/>
      <c r="X1"/>
      <c r="Y1"/>
      <c r="Z1"/>
      <c r="AA1"/>
      <c r="AB1"/>
      <c r="AC1"/>
      <c r="AD1"/>
      <c r="AE1"/>
      <c r="AF1"/>
      <c r="AG1"/>
      <c r="AH1"/>
      <c r="AI1"/>
      <c r="AJ1"/>
      <c r="AK1"/>
      <c r="AL1" s="48"/>
    </row>
    <row r="2" spans="1:124" x14ac:dyDescent="0.2">
      <c r="D2"/>
      <c r="E2"/>
      <c r="M2"/>
      <c r="N2" s="139" t="s">
        <v>201</v>
      </c>
      <c r="O2"/>
      <c r="P2"/>
      <c r="Q2"/>
      <c r="R2"/>
      <c r="S2"/>
      <c r="T2"/>
      <c r="U2"/>
      <c r="V2"/>
      <c r="W2"/>
      <c r="X2"/>
      <c r="Y2"/>
      <c r="Z2"/>
      <c r="AA2"/>
      <c r="AB2"/>
      <c r="AC2"/>
      <c r="AD2"/>
      <c r="AE2"/>
      <c r="AF2"/>
      <c r="AG2"/>
      <c r="AH2"/>
      <c r="AI2"/>
      <c r="AJ2"/>
      <c r="AK2"/>
      <c r="AL2"/>
    </row>
    <row r="3" spans="1:124" s="1" customFormat="1" ht="18" customHeight="1" x14ac:dyDescent="0.2">
      <c r="A3" s="11"/>
      <c r="B3" s="11"/>
      <c r="C3" s="11"/>
      <c r="E3" s="111"/>
      <c r="F3" s="43"/>
      <c r="G3" s="43"/>
      <c r="H3" s="43"/>
      <c r="I3" s="43"/>
      <c r="J3" s="43"/>
      <c r="K3" s="43"/>
      <c r="L3" s="43"/>
      <c r="N3" s="60" t="s">
        <v>331</v>
      </c>
    </row>
    <row r="4" spans="1:124" s="1" customFormat="1" ht="22.9" customHeight="1" x14ac:dyDescent="0.2">
      <c r="A4" s="11"/>
      <c r="B4" s="11"/>
      <c r="C4" s="11"/>
      <c r="F4" s="43"/>
      <c r="G4" s="43"/>
      <c r="H4" s="43"/>
      <c r="I4" s="43"/>
      <c r="J4" s="43"/>
      <c r="K4" s="43"/>
      <c r="L4" s="43"/>
      <c r="N4" s="361" t="s">
        <v>387</v>
      </c>
      <c r="O4" s="361"/>
      <c r="P4" s="361"/>
      <c r="Q4" s="361"/>
      <c r="R4" s="361"/>
      <c r="S4" s="361"/>
      <c r="T4" s="361"/>
      <c r="U4" s="361"/>
      <c r="V4" s="361"/>
      <c r="W4" s="361"/>
      <c r="X4" s="361"/>
      <c r="Y4" s="361"/>
      <c r="Z4" s="361"/>
      <c r="AA4" s="361"/>
      <c r="AB4" s="361"/>
      <c r="AC4" s="361"/>
      <c r="AD4" s="361"/>
      <c r="AE4" s="361"/>
      <c r="AF4" s="361"/>
      <c r="AG4" s="361"/>
      <c r="AH4" s="361"/>
      <c r="AI4" s="361"/>
      <c r="AJ4" s="361"/>
      <c r="AK4" s="361"/>
      <c r="AL4" s="361"/>
    </row>
    <row r="5" spans="1:124" s="1" customFormat="1" ht="25.35" customHeight="1" x14ac:dyDescent="0.2">
      <c r="A5" s="363" t="s">
        <v>318</v>
      </c>
      <c r="B5" s="363"/>
      <c r="C5" s="363"/>
      <c r="D5" s="363"/>
      <c r="E5" s="363"/>
      <c r="F5" s="363"/>
      <c r="G5" s="363"/>
      <c r="H5" s="363"/>
      <c r="I5" s="363"/>
      <c r="J5" s="363"/>
      <c r="K5" s="363"/>
      <c r="L5" s="363"/>
      <c r="M5" s="110"/>
      <c r="N5" s="362"/>
      <c r="O5" s="362"/>
      <c r="P5" s="235"/>
      <c r="Q5" s="235"/>
      <c r="R5" s="235"/>
      <c r="S5" s="235"/>
      <c r="T5" s="235"/>
      <c r="U5" s="235"/>
      <c r="V5" s="235"/>
      <c r="W5" s="235"/>
      <c r="X5" s="235"/>
      <c r="Y5" s="235"/>
      <c r="Z5" s="235"/>
      <c r="AA5" s="235"/>
      <c r="AB5" s="235"/>
      <c r="AC5" s="235"/>
      <c r="AD5" s="235"/>
      <c r="AE5" s="235"/>
      <c r="AF5" s="235"/>
      <c r="AG5" s="235"/>
      <c r="AH5" s="235"/>
      <c r="AI5" s="235"/>
      <c r="AJ5" s="235"/>
      <c r="AK5" s="235"/>
    </row>
    <row r="6" spans="1:124" s="1" customFormat="1" ht="18.75" x14ac:dyDescent="0.3">
      <c r="A6" s="47"/>
      <c r="B6" s="20"/>
      <c r="C6" s="20"/>
      <c r="D6" s="80">
        <v>18541000000</v>
      </c>
      <c r="E6" s="80"/>
      <c r="F6" s="80"/>
      <c r="G6" s="80"/>
      <c r="H6" s="80"/>
      <c r="I6" s="80"/>
      <c r="J6" s="80"/>
      <c r="K6" s="80"/>
      <c r="L6" s="80"/>
      <c r="M6" s="80"/>
      <c r="N6" s="80"/>
      <c r="O6" s="80"/>
      <c r="P6" s="80"/>
      <c r="Q6" s="80"/>
      <c r="R6" s="80"/>
      <c r="S6" s="80"/>
      <c r="T6" s="80"/>
      <c r="U6" s="80"/>
      <c r="V6" s="80"/>
      <c r="W6" s="80"/>
      <c r="X6" s="80"/>
      <c r="Y6" s="80"/>
      <c r="Z6" s="80"/>
      <c r="AA6" s="80"/>
      <c r="AB6" s="80"/>
      <c r="AC6" s="80"/>
      <c r="AD6" s="80"/>
      <c r="AE6" s="80"/>
      <c r="AF6" s="80"/>
      <c r="AG6" s="80"/>
      <c r="AH6" s="80"/>
      <c r="AI6" s="80"/>
      <c r="AJ6" s="80"/>
      <c r="AK6" s="80"/>
    </row>
    <row r="7" spans="1:124" s="1" customFormat="1" ht="14.45" customHeight="1" thickBot="1" x14ac:dyDescent="0.35">
      <c r="A7" s="47"/>
      <c r="B7" s="20"/>
      <c r="C7" s="20"/>
      <c r="D7" s="81" t="s">
        <v>218</v>
      </c>
      <c r="E7" s="81"/>
      <c r="F7" s="81"/>
      <c r="G7" s="81"/>
      <c r="H7" s="81"/>
      <c r="I7" s="81"/>
      <c r="J7" s="81"/>
      <c r="K7" s="81"/>
      <c r="L7" s="81"/>
      <c r="M7" s="81"/>
      <c r="N7" s="81"/>
      <c r="O7" s="81"/>
      <c r="P7" s="81"/>
      <c r="Q7" s="81"/>
      <c r="R7" s="81"/>
      <c r="S7" s="81"/>
      <c r="T7" s="81"/>
      <c r="U7" s="81"/>
      <c r="V7" s="81"/>
      <c r="W7" s="81"/>
      <c r="X7" s="81"/>
      <c r="Y7" s="81"/>
      <c r="Z7" s="81"/>
      <c r="AA7" s="81"/>
      <c r="AB7" s="81"/>
      <c r="AC7" s="81"/>
      <c r="AD7" s="81"/>
      <c r="AE7" s="81"/>
      <c r="AF7" s="81"/>
      <c r="AG7" s="81"/>
      <c r="AH7" s="81"/>
      <c r="AI7" s="81"/>
      <c r="AJ7" s="81"/>
      <c r="AK7" s="81"/>
      <c r="AL7" s="67"/>
    </row>
    <row r="8" spans="1:124" s="28" customFormat="1" ht="21.75" customHeight="1" x14ac:dyDescent="0.25">
      <c r="A8" s="366" t="s">
        <v>219</v>
      </c>
      <c r="B8" s="366" t="s">
        <v>220</v>
      </c>
      <c r="C8" s="366" t="s">
        <v>221</v>
      </c>
      <c r="D8" s="379" t="s">
        <v>222</v>
      </c>
      <c r="E8" s="381" t="s">
        <v>271</v>
      </c>
      <c r="F8" s="382"/>
      <c r="G8" s="382"/>
      <c r="H8" s="382"/>
      <c r="I8" s="382"/>
      <c r="J8" s="382"/>
      <c r="K8" s="382"/>
      <c r="L8" s="382"/>
      <c r="M8" s="382"/>
      <c r="N8" s="382"/>
      <c r="O8" s="383"/>
      <c r="P8" s="381" t="s">
        <v>343</v>
      </c>
      <c r="Q8" s="382"/>
      <c r="R8" s="382"/>
      <c r="S8" s="382"/>
      <c r="T8" s="382"/>
      <c r="U8" s="382"/>
      <c r="V8" s="382"/>
      <c r="W8" s="382"/>
      <c r="X8" s="382"/>
      <c r="Y8" s="382"/>
      <c r="Z8" s="392"/>
      <c r="AA8" s="391" t="s">
        <v>344</v>
      </c>
      <c r="AB8" s="382"/>
      <c r="AC8" s="382"/>
      <c r="AD8" s="382"/>
      <c r="AE8" s="382"/>
      <c r="AF8" s="382"/>
      <c r="AG8" s="382"/>
      <c r="AH8" s="382"/>
      <c r="AI8" s="382"/>
      <c r="AJ8" s="382"/>
      <c r="AK8" s="392"/>
      <c r="AL8" s="364" t="s">
        <v>55</v>
      </c>
      <c r="AM8" s="11"/>
      <c r="AN8" s="11"/>
      <c r="AO8" s="11"/>
      <c r="AP8" s="11"/>
      <c r="AQ8" s="11"/>
      <c r="AR8" s="11"/>
      <c r="AS8" s="11"/>
      <c r="AT8" s="11"/>
      <c r="AU8" s="11"/>
      <c r="AV8" s="11"/>
      <c r="AW8" s="11"/>
      <c r="AX8" s="11"/>
      <c r="AY8" s="11"/>
      <c r="AZ8" s="11"/>
      <c r="BA8" s="11"/>
      <c r="BB8" s="11"/>
      <c r="BC8" s="11"/>
      <c r="BD8" s="11"/>
      <c r="BE8" s="11"/>
      <c r="BF8" s="11"/>
      <c r="BG8" s="11"/>
      <c r="BH8" s="11"/>
      <c r="BI8" s="11"/>
      <c r="BJ8" s="11"/>
      <c r="BK8" s="11"/>
      <c r="BL8" s="11"/>
      <c r="BM8" s="11"/>
      <c r="BN8" s="11"/>
      <c r="BO8" s="11"/>
      <c r="BP8" s="11"/>
      <c r="BQ8" s="11"/>
      <c r="BR8" s="11"/>
      <c r="BS8" s="11"/>
      <c r="BT8" s="11"/>
      <c r="BU8" s="11"/>
      <c r="BV8" s="11"/>
      <c r="BW8" s="11"/>
      <c r="BX8" s="11"/>
      <c r="BY8" s="11"/>
      <c r="BZ8" s="11"/>
      <c r="CA8" s="11"/>
      <c r="CB8" s="11"/>
      <c r="CC8" s="11"/>
      <c r="CD8" s="11"/>
      <c r="CE8" s="11"/>
      <c r="CF8" s="11"/>
      <c r="CG8" s="11"/>
      <c r="CH8" s="11"/>
      <c r="CI8" s="11"/>
      <c r="CJ8" s="11"/>
      <c r="CK8" s="11"/>
      <c r="CL8" s="11"/>
      <c r="CM8" s="11"/>
      <c r="CN8" s="11"/>
      <c r="CO8" s="11"/>
      <c r="CP8" s="11"/>
      <c r="CQ8" s="11"/>
      <c r="CR8" s="11"/>
      <c r="CS8" s="11"/>
      <c r="CT8" s="11"/>
      <c r="CU8" s="11"/>
      <c r="CV8" s="11"/>
      <c r="CW8" s="11"/>
      <c r="CX8" s="11"/>
      <c r="CY8" s="11"/>
      <c r="CZ8" s="11"/>
      <c r="DA8" s="11"/>
      <c r="DB8" s="11"/>
      <c r="DC8" s="11"/>
      <c r="DD8" s="11"/>
      <c r="DE8" s="11"/>
      <c r="DF8" s="11"/>
      <c r="DG8" s="11"/>
      <c r="DH8" s="11"/>
      <c r="DI8" s="11"/>
      <c r="DJ8" s="11"/>
      <c r="DK8" s="11"/>
      <c r="DL8" s="11"/>
      <c r="DM8" s="11"/>
      <c r="DN8" s="11"/>
      <c r="DO8" s="11"/>
      <c r="DP8" s="11"/>
      <c r="DQ8" s="11"/>
      <c r="DR8" s="11"/>
      <c r="DS8" s="11"/>
    </row>
    <row r="9" spans="1:124" s="28" customFormat="1" ht="16.5" customHeight="1" x14ac:dyDescent="0.2">
      <c r="A9" s="367"/>
      <c r="B9" s="367"/>
      <c r="C9" s="367"/>
      <c r="D9" s="379"/>
      <c r="E9" s="370" t="s">
        <v>53</v>
      </c>
      <c r="F9" s="373"/>
      <c r="G9" s="373"/>
      <c r="H9" s="373"/>
      <c r="I9" s="373"/>
      <c r="J9" s="373" t="s">
        <v>54</v>
      </c>
      <c r="K9" s="373"/>
      <c r="L9" s="373"/>
      <c r="M9" s="373"/>
      <c r="N9" s="373"/>
      <c r="O9" s="384"/>
      <c r="P9" s="370" t="s">
        <v>53</v>
      </c>
      <c r="Q9" s="373"/>
      <c r="R9" s="373"/>
      <c r="S9" s="373"/>
      <c r="T9" s="373"/>
      <c r="U9" s="373" t="s">
        <v>54</v>
      </c>
      <c r="V9" s="373"/>
      <c r="W9" s="373"/>
      <c r="X9" s="373"/>
      <c r="Y9" s="373"/>
      <c r="Z9" s="374"/>
      <c r="AA9" s="372" t="s">
        <v>53</v>
      </c>
      <c r="AB9" s="373"/>
      <c r="AC9" s="373"/>
      <c r="AD9" s="373"/>
      <c r="AE9" s="373"/>
      <c r="AF9" s="373" t="s">
        <v>54</v>
      </c>
      <c r="AG9" s="373"/>
      <c r="AH9" s="373"/>
      <c r="AI9" s="373"/>
      <c r="AJ9" s="373"/>
      <c r="AK9" s="374"/>
      <c r="AL9" s="365"/>
      <c r="AM9" s="11"/>
      <c r="AN9" s="11"/>
      <c r="AO9" s="11"/>
      <c r="AP9" s="11"/>
      <c r="AQ9" s="11"/>
      <c r="AR9" s="11"/>
      <c r="AS9" s="11"/>
      <c r="AT9" s="11"/>
      <c r="AU9" s="11"/>
      <c r="AV9" s="11"/>
      <c r="AW9" s="11"/>
      <c r="AX9" s="11"/>
      <c r="AY9" s="11"/>
      <c r="AZ9" s="11"/>
      <c r="BA9" s="11"/>
      <c r="BB9" s="11"/>
      <c r="BC9" s="11"/>
      <c r="BD9" s="11"/>
      <c r="BE9" s="11"/>
      <c r="BF9" s="11"/>
      <c r="BG9" s="11"/>
      <c r="BH9" s="11"/>
      <c r="BI9" s="11"/>
      <c r="BJ9" s="11"/>
      <c r="BK9" s="11"/>
      <c r="BL9" s="11"/>
      <c r="BM9" s="11"/>
      <c r="BN9" s="11"/>
      <c r="BO9" s="11"/>
      <c r="BP9" s="11"/>
      <c r="BQ9" s="11"/>
      <c r="BR9" s="11"/>
      <c r="BS9" s="11"/>
      <c r="BT9" s="11"/>
      <c r="BU9" s="11"/>
      <c r="BV9" s="11"/>
      <c r="BW9" s="11"/>
      <c r="BX9" s="11"/>
      <c r="BY9" s="11"/>
      <c r="BZ9" s="11"/>
      <c r="CA9" s="11"/>
      <c r="CB9" s="11"/>
      <c r="CC9" s="11"/>
      <c r="CD9" s="11"/>
      <c r="CE9" s="11"/>
      <c r="CF9" s="11"/>
      <c r="CG9" s="11"/>
      <c r="CH9" s="11"/>
      <c r="CI9" s="11"/>
      <c r="CJ9" s="11"/>
      <c r="CK9" s="11"/>
      <c r="CL9" s="11"/>
      <c r="CM9" s="11"/>
      <c r="CN9" s="11"/>
      <c r="CO9" s="11"/>
      <c r="CP9" s="11"/>
      <c r="CQ9" s="11"/>
      <c r="CR9" s="11"/>
      <c r="CS9" s="11"/>
      <c r="CT9" s="11"/>
      <c r="CU9" s="11"/>
      <c r="CV9" s="11"/>
      <c r="CW9" s="11"/>
      <c r="CX9" s="11"/>
      <c r="CY9" s="11"/>
      <c r="CZ9" s="11"/>
      <c r="DA9" s="11"/>
      <c r="DB9" s="11"/>
      <c r="DC9" s="11"/>
      <c r="DD9" s="11"/>
      <c r="DE9" s="11"/>
      <c r="DF9" s="11"/>
      <c r="DG9" s="11"/>
      <c r="DH9" s="11"/>
      <c r="DI9" s="11"/>
      <c r="DJ9" s="11"/>
      <c r="DK9" s="11"/>
      <c r="DL9" s="11"/>
      <c r="DM9" s="11"/>
      <c r="DN9" s="11"/>
      <c r="DO9" s="11"/>
      <c r="DP9" s="11"/>
      <c r="DQ9" s="11"/>
      <c r="DR9" s="11"/>
      <c r="DS9" s="11"/>
    </row>
    <row r="10" spans="1:124" s="28" customFormat="1" ht="20.25" customHeight="1" x14ac:dyDescent="0.2">
      <c r="A10" s="367"/>
      <c r="B10" s="367"/>
      <c r="C10" s="367"/>
      <c r="D10" s="379"/>
      <c r="E10" s="370" t="s">
        <v>208</v>
      </c>
      <c r="F10" s="368" t="s">
        <v>56</v>
      </c>
      <c r="G10" s="376" t="s">
        <v>57</v>
      </c>
      <c r="H10" s="376"/>
      <c r="I10" s="377" t="s">
        <v>58</v>
      </c>
      <c r="J10" s="373" t="s">
        <v>208</v>
      </c>
      <c r="K10" s="376" t="s">
        <v>272</v>
      </c>
      <c r="L10" s="368" t="s">
        <v>56</v>
      </c>
      <c r="M10" s="376" t="s">
        <v>57</v>
      </c>
      <c r="N10" s="376"/>
      <c r="O10" s="387" t="s">
        <v>58</v>
      </c>
      <c r="P10" s="370" t="s">
        <v>208</v>
      </c>
      <c r="Q10" s="368" t="s">
        <v>56</v>
      </c>
      <c r="R10" s="376" t="s">
        <v>57</v>
      </c>
      <c r="S10" s="376"/>
      <c r="T10" s="377" t="s">
        <v>58</v>
      </c>
      <c r="U10" s="373" t="s">
        <v>208</v>
      </c>
      <c r="V10" s="376" t="s">
        <v>272</v>
      </c>
      <c r="W10" s="368" t="s">
        <v>56</v>
      </c>
      <c r="X10" s="376" t="s">
        <v>57</v>
      </c>
      <c r="Y10" s="376"/>
      <c r="Z10" s="389" t="s">
        <v>58</v>
      </c>
      <c r="AA10" s="372" t="s">
        <v>208</v>
      </c>
      <c r="AB10" s="368" t="s">
        <v>56</v>
      </c>
      <c r="AC10" s="376" t="s">
        <v>57</v>
      </c>
      <c r="AD10" s="376"/>
      <c r="AE10" s="377" t="s">
        <v>58</v>
      </c>
      <c r="AF10" s="373" t="s">
        <v>208</v>
      </c>
      <c r="AG10" s="376" t="s">
        <v>272</v>
      </c>
      <c r="AH10" s="368" t="s">
        <v>56</v>
      </c>
      <c r="AI10" s="376" t="s">
        <v>57</v>
      </c>
      <c r="AJ10" s="376"/>
      <c r="AK10" s="389" t="s">
        <v>58</v>
      </c>
      <c r="AL10" s="365"/>
      <c r="AM10" s="11"/>
      <c r="AN10" s="11"/>
      <c r="AO10" s="11"/>
      <c r="AP10" s="11"/>
      <c r="AQ10" s="11"/>
      <c r="AR10" s="11"/>
      <c r="AS10" s="11"/>
      <c r="AT10" s="11"/>
      <c r="AU10" s="11"/>
      <c r="AV10" s="11"/>
      <c r="AW10" s="11"/>
      <c r="AX10" s="11"/>
      <c r="AY10" s="11"/>
      <c r="AZ10" s="11"/>
      <c r="BA10" s="11"/>
      <c r="BB10" s="11"/>
      <c r="BC10" s="11"/>
      <c r="BD10" s="11"/>
      <c r="BE10" s="11"/>
      <c r="BF10" s="11"/>
      <c r="BG10" s="11"/>
      <c r="BH10" s="11"/>
      <c r="BI10" s="11"/>
      <c r="BJ10" s="11"/>
      <c r="BK10" s="11"/>
      <c r="BL10" s="11"/>
      <c r="BM10" s="11"/>
      <c r="BN10" s="11"/>
      <c r="BO10" s="11"/>
      <c r="BP10" s="11"/>
      <c r="BQ10" s="11"/>
      <c r="BR10" s="11"/>
      <c r="BS10" s="11"/>
      <c r="BT10" s="11"/>
      <c r="BU10" s="11"/>
      <c r="BV10" s="11"/>
      <c r="BW10" s="11"/>
      <c r="BX10" s="11"/>
      <c r="BY10" s="11"/>
      <c r="BZ10" s="11"/>
      <c r="CA10" s="11"/>
      <c r="CB10" s="11"/>
      <c r="CC10" s="11"/>
      <c r="CD10" s="11"/>
      <c r="CE10" s="11"/>
      <c r="CF10" s="11"/>
      <c r="CG10" s="11"/>
      <c r="CH10" s="11"/>
      <c r="CI10" s="11"/>
      <c r="CJ10" s="11"/>
      <c r="CK10" s="11"/>
      <c r="CL10" s="11"/>
      <c r="CM10" s="11"/>
      <c r="CN10" s="11"/>
      <c r="CO10" s="11"/>
      <c r="CP10" s="11"/>
      <c r="CQ10" s="11"/>
      <c r="CR10" s="11"/>
      <c r="CS10" s="11"/>
      <c r="CT10" s="11"/>
      <c r="CU10" s="11"/>
      <c r="CV10" s="11"/>
      <c r="CW10" s="11"/>
      <c r="CX10" s="11"/>
      <c r="CY10" s="11"/>
      <c r="CZ10" s="11"/>
      <c r="DA10" s="11"/>
      <c r="DB10" s="11"/>
      <c r="DC10" s="11"/>
      <c r="DD10" s="11"/>
      <c r="DE10" s="11"/>
      <c r="DF10" s="11"/>
      <c r="DG10" s="11"/>
      <c r="DH10" s="11"/>
      <c r="DI10" s="11"/>
      <c r="DJ10" s="11"/>
      <c r="DK10" s="11"/>
      <c r="DL10" s="11"/>
      <c r="DM10" s="11"/>
      <c r="DN10" s="11"/>
      <c r="DO10" s="11"/>
      <c r="DP10" s="11"/>
      <c r="DQ10" s="11"/>
      <c r="DR10" s="11"/>
      <c r="DS10" s="11"/>
    </row>
    <row r="11" spans="1:124" s="28" customFormat="1" ht="39" thickBot="1" x14ac:dyDescent="0.25">
      <c r="A11" s="367"/>
      <c r="B11" s="367"/>
      <c r="C11" s="367"/>
      <c r="D11" s="380"/>
      <c r="E11" s="371"/>
      <c r="F11" s="369"/>
      <c r="G11" s="140" t="s">
        <v>59</v>
      </c>
      <c r="H11" s="140" t="s">
        <v>60</v>
      </c>
      <c r="I11" s="378"/>
      <c r="J11" s="385"/>
      <c r="K11" s="386"/>
      <c r="L11" s="369"/>
      <c r="M11" s="140" t="s">
        <v>59</v>
      </c>
      <c r="N11" s="141" t="s">
        <v>60</v>
      </c>
      <c r="O11" s="388"/>
      <c r="P11" s="371"/>
      <c r="Q11" s="369"/>
      <c r="R11" s="140" t="s">
        <v>59</v>
      </c>
      <c r="S11" s="140" t="s">
        <v>60</v>
      </c>
      <c r="T11" s="378"/>
      <c r="U11" s="385"/>
      <c r="V11" s="386"/>
      <c r="W11" s="369"/>
      <c r="X11" s="140" t="s">
        <v>59</v>
      </c>
      <c r="Y11" s="141" t="s">
        <v>60</v>
      </c>
      <c r="Z11" s="390"/>
      <c r="AA11" s="375"/>
      <c r="AB11" s="369"/>
      <c r="AC11" s="140" t="s">
        <v>59</v>
      </c>
      <c r="AD11" s="140" t="s">
        <v>60</v>
      </c>
      <c r="AE11" s="378"/>
      <c r="AF11" s="385"/>
      <c r="AG11" s="386"/>
      <c r="AH11" s="369"/>
      <c r="AI11" s="140" t="s">
        <v>59</v>
      </c>
      <c r="AJ11" s="141" t="s">
        <v>60</v>
      </c>
      <c r="AK11" s="390"/>
      <c r="AL11" s="365"/>
      <c r="AM11" s="11"/>
      <c r="AN11" s="11"/>
      <c r="AO11" s="11"/>
      <c r="AP11" s="11"/>
      <c r="AQ11" s="11"/>
      <c r="AR11" s="11"/>
      <c r="AS11" s="11"/>
      <c r="AT11" s="11"/>
      <c r="AU11" s="11"/>
      <c r="AV11" s="11"/>
      <c r="AW11" s="11"/>
      <c r="AX11" s="11"/>
      <c r="AY11" s="11"/>
      <c r="AZ11" s="11"/>
      <c r="BA11" s="11"/>
      <c r="BB11" s="11"/>
      <c r="BC11" s="11"/>
      <c r="BD11" s="11"/>
      <c r="BE11" s="11"/>
      <c r="BF11" s="11"/>
      <c r="BG11" s="11"/>
      <c r="BH11" s="11"/>
      <c r="BI11" s="11"/>
      <c r="BJ11" s="11"/>
      <c r="BK11" s="11"/>
      <c r="BL11" s="11"/>
      <c r="BM11" s="11"/>
      <c r="BN11" s="11"/>
      <c r="BO11" s="11"/>
      <c r="BP11" s="11"/>
      <c r="BQ11" s="11"/>
      <c r="BR11" s="11"/>
      <c r="BS11" s="11"/>
      <c r="BT11" s="11"/>
      <c r="BU11" s="11"/>
      <c r="BV11" s="11"/>
      <c r="BW11" s="11"/>
      <c r="BX11" s="11"/>
      <c r="BY11" s="11"/>
      <c r="BZ11" s="11"/>
      <c r="CA11" s="11"/>
      <c r="CB11" s="11"/>
      <c r="CC11" s="11"/>
      <c r="CD11" s="11"/>
      <c r="CE11" s="11"/>
      <c r="CF11" s="11"/>
      <c r="CG11" s="11"/>
      <c r="CH11" s="11"/>
      <c r="CI11" s="11"/>
      <c r="CJ11" s="11"/>
      <c r="CK11" s="11"/>
      <c r="CL11" s="11"/>
      <c r="CM11" s="11"/>
      <c r="CN11" s="11"/>
      <c r="CO11" s="11"/>
      <c r="CP11" s="11"/>
      <c r="CQ11" s="11"/>
      <c r="CR11" s="11"/>
      <c r="CS11" s="11"/>
      <c r="CT11" s="11"/>
      <c r="CU11" s="11"/>
      <c r="CV11" s="11"/>
      <c r="CW11" s="11"/>
      <c r="CX11" s="11"/>
      <c r="CY11" s="11"/>
      <c r="CZ11" s="11"/>
      <c r="DA11" s="11"/>
      <c r="DB11" s="11"/>
      <c r="DC11" s="11"/>
      <c r="DD11" s="11"/>
      <c r="DE11" s="11"/>
      <c r="DF11" s="11"/>
      <c r="DG11" s="11"/>
      <c r="DH11" s="11"/>
      <c r="DI11" s="11"/>
      <c r="DJ11" s="11"/>
      <c r="DK11" s="11"/>
      <c r="DL11" s="11"/>
      <c r="DM11" s="11"/>
      <c r="DN11" s="11"/>
      <c r="DO11" s="11"/>
      <c r="DP11" s="11"/>
      <c r="DQ11" s="11"/>
      <c r="DR11" s="11"/>
      <c r="DS11" s="11"/>
      <c r="DT11" s="11"/>
    </row>
    <row r="12" spans="1:124" s="59" customFormat="1" ht="25.5" x14ac:dyDescent="0.2">
      <c r="A12" s="142" t="s">
        <v>181</v>
      </c>
      <c r="B12" s="143"/>
      <c r="C12" s="143"/>
      <c r="D12" s="160" t="s">
        <v>93</v>
      </c>
      <c r="E12" s="144">
        <v>34209556</v>
      </c>
      <c r="F12" s="144">
        <v>34209556</v>
      </c>
      <c r="G12" s="144">
        <v>14444645</v>
      </c>
      <c r="H12" s="144">
        <v>1279320</v>
      </c>
      <c r="I12" s="144">
        <v>0</v>
      </c>
      <c r="J12" s="144">
        <v>1503650</v>
      </c>
      <c r="K12" s="144">
        <v>1468650</v>
      </c>
      <c r="L12" s="144">
        <v>35000</v>
      </c>
      <c r="M12" s="144">
        <v>0</v>
      </c>
      <c r="N12" s="144">
        <v>0</v>
      </c>
      <c r="O12" s="236">
        <v>1468650</v>
      </c>
      <c r="P12" s="254">
        <v>-25000</v>
      </c>
      <c r="Q12" s="144">
        <v>-25000</v>
      </c>
      <c r="R12" s="144">
        <v>0</v>
      </c>
      <c r="S12" s="144">
        <v>0</v>
      </c>
      <c r="T12" s="144">
        <v>0</v>
      </c>
      <c r="U12" s="144">
        <v>30000</v>
      </c>
      <c r="V12" s="144">
        <v>30000</v>
      </c>
      <c r="W12" s="144">
        <v>0</v>
      </c>
      <c r="X12" s="144">
        <v>0</v>
      </c>
      <c r="Y12" s="144">
        <v>0</v>
      </c>
      <c r="Z12" s="255">
        <v>30000</v>
      </c>
      <c r="AA12" s="249">
        <v>34184556</v>
      </c>
      <c r="AB12" s="144">
        <v>34184556</v>
      </c>
      <c r="AC12" s="144">
        <v>14444645</v>
      </c>
      <c r="AD12" s="144">
        <v>1279320</v>
      </c>
      <c r="AE12" s="144">
        <v>0</v>
      </c>
      <c r="AF12" s="144">
        <v>1533650</v>
      </c>
      <c r="AG12" s="144">
        <v>1498650</v>
      </c>
      <c r="AH12" s="144">
        <v>35000</v>
      </c>
      <c r="AI12" s="144">
        <v>0</v>
      </c>
      <c r="AJ12" s="144">
        <v>0</v>
      </c>
      <c r="AK12" s="144">
        <v>1498650</v>
      </c>
      <c r="AL12" s="144">
        <v>35718206</v>
      </c>
    </row>
    <row r="13" spans="1:124" s="58" customFormat="1" ht="25.5" x14ac:dyDescent="0.2">
      <c r="A13" s="24" t="s">
        <v>182</v>
      </c>
      <c r="B13" s="25"/>
      <c r="C13" s="25"/>
      <c r="D13" s="150" t="s">
        <v>93</v>
      </c>
      <c r="E13" s="53">
        <v>34209556</v>
      </c>
      <c r="F13" s="53">
        <v>34209556</v>
      </c>
      <c r="G13" s="53">
        <v>14444645</v>
      </c>
      <c r="H13" s="53">
        <v>1279320</v>
      </c>
      <c r="I13" s="53">
        <v>0</v>
      </c>
      <c r="J13" s="53">
        <v>1503650</v>
      </c>
      <c r="K13" s="53">
        <v>1468650</v>
      </c>
      <c r="L13" s="53">
        <v>35000</v>
      </c>
      <c r="M13" s="53">
        <v>0</v>
      </c>
      <c r="N13" s="53">
        <v>0</v>
      </c>
      <c r="O13" s="237">
        <v>1468650</v>
      </c>
      <c r="P13" s="256">
        <v>-25000</v>
      </c>
      <c r="Q13" s="53">
        <v>-25000</v>
      </c>
      <c r="R13" s="53">
        <v>0</v>
      </c>
      <c r="S13" s="53">
        <v>0</v>
      </c>
      <c r="T13" s="53">
        <v>0</v>
      </c>
      <c r="U13" s="53">
        <v>30000</v>
      </c>
      <c r="V13" s="53">
        <v>30000</v>
      </c>
      <c r="W13" s="53">
        <v>0</v>
      </c>
      <c r="X13" s="53">
        <v>0</v>
      </c>
      <c r="Y13" s="53">
        <v>0</v>
      </c>
      <c r="Z13" s="257">
        <v>30000</v>
      </c>
      <c r="AA13" s="250">
        <v>34184556</v>
      </c>
      <c r="AB13" s="53">
        <v>34184556</v>
      </c>
      <c r="AC13" s="53">
        <v>14444645</v>
      </c>
      <c r="AD13" s="53">
        <v>1279320</v>
      </c>
      <c r="AE13" s="53">
        <v>0</v>
      </c>
      <c r="AF13" s="53">
        <v>1533650</v>
      </c>
      <c r="AG13" s="53">
        <v>1498650</v>
      </c>
      <c r="AH13" s="53">
        <v>35000</v>
      </c>
      <c r="AI13" s="53">
        <v>0</v>
      </c>
      <c r="AJ13" s="53">
        <v>0</v>
      </c>
      <c r="AK13" s="53">
        <v>1498650</v>
      </c>
      <c r="AL13" s="53">
        <v>35718206</v>
      </c>
    </row>
    <row r="14" spans="1:124" s="45" customFormat="1" ht="16.899999999999999" customHeight="1" x14ac:dyDescent="0.2">
      <c r="A14" s="89" t="s">
        <v>183</v>
      </c>
      <c r="B14" s="69" t="s">
        <v>139</v>
      </c>
      <c r="C14" s="69" t="s">
        <v>61</v>
      </c>
      <c r="D14" s="151" t="s">
        <v>239</v>
      </c>
      <c r="E14" s="42">
        <v>20185975</v>
      </c>
      <c r="F14" s="117">
        <v>20185975</v>
      </c>
      <c r="G14" s="117">
        <v>14444645</v>
      </c>
      <c r="H14" s="117">
        <v>1183700</v>
      </c>
      <c r="I14" s="117">
        <v>0</v>
      </c>
      <c r="J14" s="112">
        <v>125000</v>
      </c>
      <c r="K14" s="117">
        <v>120000</v>
      </c>
      <c r="L14" s="117">
        <v>5000</v>
      </c>
      <c r="M14" s="117">
        <v>0</v>
      </c>
      <c r="N14" s="117">
        <v>0</v>
      </c>
      <c r="O14" s="238">
        <v>120000</v>
      </c>
      <c r="P14" s="258">
        <v>50000</v>
      </c>
      <c r="Q14" s="238">
        <v>50000</v>
      </c>
      <c r="R14" s="238"/>
      <c r="S14" s="238"/>
      <c r="T14" s="238"/>
      <c r="U14" s="238">
        <v>30000</v>
      </c>
      <c r="V14" s="238">
        <v>30000</v>
      </c>
      <c r="W14" s="238"/>
      <c r="X14" s="238"/>
      <c r="Y14" s="238"/>
      <c r="Z14" s="259">
        <v>30000</v>
      </c>
      <c r="AA14" s="251">
        <v>20235975</v>
      </c>
      <c r="AB14" s="238">
        <v>20235975</v>
      </c>
      <c r="AC14" s="238">
        <v>14444645</v>
      </c>
      <c r="AD14" s="238">
        <v>1183700</v>
      </c>
      <c r="AE14" s="238">
        <v>0</v>
      </c>
      <c r="AF14" s="238">
        <v>155000</v>
      </c>
      <c r="AG14" s="238">
        <v>150000</v>
      </c>
      <c r="AH14" s="238">
        <v>5000</v>
      </c>
      <c r="AI14" s="238">
        <v>0</v>
      </c>
      <c r="AJ14" s="238">
        <v>0</v>
      </c>
      <c r="AK14" s="238">
        <v>150000</v>
      </c>
      <c r="AL14" s="100">
        <v>20390975</v>
      </c>
    </row>
    <row r="15" spans="1:124" s="45" customFormat="1" x14ac:dyDescent="0.2">
      <c r="A15" s="89" t="s">
        <v>184</v>
      </c>
      <c r="B15" s="69" t="s">
        <v>91</v>
      </c>
      <c r="C15" s="69" t="s">
        <v>75</v>
      </c>
      <c r="D15" s="152" t="s">
        <v>164</v>
      </c>
      <c r="E15" s="42">
        <v>250000</v>
      </c>
      <c r="F15" s="117">
        <v>250000</v>
      </c>
      <c r="G15" s="117">
        <v>0</v>
      </c>
      <c r="H15" s="117">
        <v>0</v>
      </c>
      <c r="I15" s="117">
        <v>0</v>
      </c>
      <c r="J15" s="112">
        <v>0</v>
      </c>
      <c r="K15" s="118">
        <v>0</v>
      </c>
      <c r="L15" s="118">
        <v>0</v>
      </c>
      <c r="M15" s="118">
        <v>0</v>
      </c>
      <c r="N15" s="118">
        <v>0</v>
      </c>
      <c r="O15" s="239">
        <v>0</v>
      </c>
      <c r="P15" s="258">
        <v>-50000</v>
      </c>
      <c r="Q15" s="239">
        <v>-50000</v>
      </c>
      <c r="R15" s="239"/>
      <c r="S15" s="239"/>
      <c r="T15" s="239"/>
      <c r="U15" s="238">
        <v>0</v>
      </c>
      <c r="V15" s="239"/>
      <c r="W15" s="239"/>
      <c r="X15" s="239"/>
      <c r="Y15" s="239"/>
      <c r="Z15" s="260"/>
      <c r="AA15" s="251">
        <v>200000</v>
      </c>
      <c r="AB15" s="238">
        <v>200000</v>
      </c>
      <c r="AC15" s="238">
        <v>0</v>
      </c>
      <c r="AD15" s="238">
        <v>0</v>
      </c>
      <c r="AE15" s="238">
        <v>0</v>
      </c>
      <c r="AF15" s="238">
        <v>0</v>
      </c>
      <c r="AG15" s="238">
        <v>0</v>
      </c>
      <c r="AH15" s="238">
        <v>0</v>
      </c>
      <c r="AI15" s="238">
        <v>0</v>
      </c>
      <c r="AJ15" s="238">
        <v>0</v>
      </c>
      <c r="AK15" s="238">
        <v>0</v>
      </c>
      <c r="AL15" s="100">
        <v>200000</v>
      </c>
    </row>
    <row r="16" spans="1:124" s="45" customFormat="1" x14ac:dyDescent="0.2">
      <c r="A16" s="89" t="s">
        <v>262</v>
      </c>
      <c r="B16" s="69" t="s">
        <v>261</v>
      </c>
      <c r="C16" s="69" t="s">
        <v>71</v>
      </c>
      <c r="D16" s="152" t="s">
        <v>146</v>
      </c>
      <c r="E16" s="42">
        <v>31025</v>
      </c>
      <c r="F16" s="117">
        <v>31025</v>
      </c>
      <c r="G16" s="117">
        <v>0</v>
      </c>
      <c r="H16" s="117">
        <v>0</v>
      </c>
      <c r="I16" s="117">
        <v>0</v>
      </c>
      <c r="J16" s="112">
        <v>0</v>
      </c>
      <c r="K16" s="118">
        <v>0</v>
      </c>
      <c r="L16" s="118">
        <v>0</v>
      </c>
      <c r="M16" s="118">
        <v>0</v>
      </c>
      <c r="N16" s="118">
        <v>0</v>
      </c>
      <c r="O16" s="239">
        <v>0</v>
      </c>
      <c r="P16" s="258">
        <v>0</v>
      </c>
      <c r="Q16" s="239"/>
      <c r="R16" s="239"/>
      <c r="S16" s="239"/>
      <c r="T16" s="239"/>
      <c r="U16" s="238">
        <v>0</v>
      </c>
      <c r="V16" s="239"/>
      <c r="W16" s="239"/>
      <c r="X16" s="239"/>
      <c r="Y16" s="239"/>
      <c r="Z16" s="260"/>
      <c r="AA16" s="251">
        <v>31025</v>
      </c>
      <c r="AB16" s="238">
        <v>31025</v>
      </c>
      <c r="AC16" s="238">
        <v>0</v>
      </c>
      <c r="AD16" s="238">
        <v>0</v>
      </c>
      <c r="AE16" s="238">
        <v>0</v>
      </c>
      <c r="AF16" s="238">
        <v>0</v>
      </c>
      <c r="AG16" s="238">
        <v>0</v>
      </c>
      <c r="AH16" s="238">
        <v>0</v>
      </c>
      <c r="AI16" s="238">
        <v>0</v>
      </c>
      <c r="AJ16" s="238">
        <v>0</v>
      </c>
      <c r="AK16" s="238">
        <v>0</v>
      </c>
      <c r="AL16" s="100">
        <v>31025</v>
      </c>
    </row>
    <row r="17" spans="1:38" s="45" customFormat="1" ht="12" customHeight="1" x14ac:dyDescent="0.2">
      <c r="A17" s="89" t="s">
        <v>185</v>
      </c>
      <c r="B17" s="69" t="s">
        <v>95</v>
      </c>
      <c r="C17" s="69" t="s">
        <v>72</v>
      </c>
      <c r="D17" s="153" t="s">
        <v>94</v>
      </c>
      <c r="E17" s="42">
        <v>8235000</v>
      </c>
      <c r="F17" s="117">
        <v>8235000</v>
      </c>
      <c r="G17" s="117">
        <v>0</v>
      </c>
      <c r="H17" s="117">
        <v>0</v>
      </c>
      <c r="I17" s="117">
        <v>0</v>
      </c>
      <c r="J17" s="112">
        <v>1000000</v>
      </c>
      <c r="K17" s="119">
        <v>1000000</v>
      </c>
      <c r="L17" s="119">
        <v>0</v>
      </c>
      <c r="M17" s="119">
        <v>0</v>
      </c>
      <c r="N17" s="119">
        <v>0</v>
      </c>
      <c r="O17" s="240">
        <v>1000000</v>
      </c>
      <c r="P17" s="258">
        <v>-25000</v>
      </c>
      <c r="Q17" s="240">
        <v>-25000</v>
      </c>
      <c r="R17" s="240"/>
      <c r="S17" s="240"/>
      <c r="T17" s="240"/>
      <c r="U17" s="238">
        <v>0</v>
      </c>
      <c r="V17" s="240"/>
      <c r="W17" s="240"/>
      <c r="X17" s="240"/>
      <c r="Y17" s="240"/>
      <c r="Z17" s="261"/>
      <c r="AA17" s="251">
        <v>8210000</v>
      </c>
      <c r="AB17" s="238">
        <v>8210000</v>
      </c>
      <c r="AC17" s="238">
        <v>0</v>
      </c>
      <c r="AD17" s="238">
        <v>0</v>
      </c>
      <c r="AE17" s="238">
        <v>0</v>
      </c>
      <c r="AF17" s="238">
        <v>1000000</v>
      </c>
      <c r="AG17" s="238">
        <v>1000000</v>
      </c>
      <c r="AH17" s="238">
        <v>0</v>
      </c>
      <c r="AI17" s="238">
        <v>0</v>
      </c>
      <c r="AJ17" s="238">
        <v>0</v>
      </c>
      <c r="AK17" s="238">
        <v>1000000</v>
      </c>
      <c r="AL17" s="100">
        <v>9210000</v>
      </c>
    </row>
    <row r="18" spans="1:38" s="51" customFormat="1" ht="13.15" customHeight="1" x14ac:dyDescent="0.2">
      <c r="A18" s="89" t="s">
        <v>186</v>
      </c>
      <c r="B18" s="69" t="s">
        <v>43</v>
      </c>
      <c r="C18" s="69" t="s">
        <v>73</v>
      </c>
      <c r="D18" s="126" t="s">
        <v>172</v>
      </c>
      <c r="E18" s="42">
        <v>2569700</v>
      </c>
      <c r="F18" s="117">
        <v>2569700</v>
      </c>
      <c r="G18" s="117">
        <v>0</v>
      </c>
      <c r="H18" s="117">
        <v>0</v>
      </c>
      <c r="I18" s="117">
        <v>0</v>
      </c>
      <c r="J18" s="112">
        <v>0</v>
      </c>
      <c r="K18" s="118">
        <v>0</v>
      </c>
      <c r="L18" s="118">
        <v>0</v>
      </c>
      <c r="M18" s="118">
        <v>0</v>
      </c>
      <c r="N18" s="118">
        <v>0</v>
      </c>
      <c r="O18" s="239">
        <v>0</v>
      </c>
      <c r="P18" s="258">
        <v>0</v>
      </c>
      <c r="Q18" s="239"/>
      <c r="R18" s="239"/>
      <c r="S18" s="239"/>
      <c r="T18" s="239"/>
      <c r="U18" s="238">
        <v>0</v>
      </c>
      <c r="V18" s="239"/>
      <c r="W18" s="239"/>
      <c r="X18" s="239"/>
      <c r="Y18" s="239"/>
      <c r="Z18" s="260"/>
      <c r="AA18" s="251">
        <v>2569700</v>
      </c>
      <c r="AB18" s="238">
        <v>2569700</v>
      </c>
      <c r="AC18" s="238">
        <v>0</v>
      </c>
      <c r="AD18" s="238">
        <v>0</v>
      </c>
      <c r="AE18" s="238">
        <v>0</v>
      </c>
      <c r="AF18" s="238">
        <v>0</v>
      </c>
      <c r="AG18" s="238">
        <v>0</v>
      </c>
      <c r="AH18" s="238">
        <v>0</v>
      </c>
      <c r="AI18" s="238">
        <v>0</v>
      </c>
      <c r="AJ18" s="238">
        <v>0</v>
      </c>
      <c r="AK18" s="238">
        <v>0</v>
      </c>
      <c r="AL18" s="100">
        <v>2569700</v>
      </c>
    </row>
    <row r="19" spans="1:38" s="45" customFormat="1" ht="39" customHeight="1" x14ac:dyDescent="0.2">
      <c r="A19" s="70" t="s">
        <v>189</v>
      </c>
      <c r="B19" s="71" t="s">
        <v>174</v>
      </c>
      <c r="C19" s="69" t="s">
        <v>63</v>
      </c>
      <c r="D19" s="126" t="s">
        <v>173</v>
      </c>
      <c r="E19" s="42">
        <v>0</v>
      </c>
      <c r="F19" s="117">
        <v>0</v>
      </c>
      <c r="G19" s="117">
        <v>0</v>
      </c>
      <c r="H19" s="117">
        <v>0</v>
      </c>
      <c r="I19" s="117">
        <v>0</v>
      </c>
      <c r="J19" s="112">
        <v>30000</v>
      </c>
      <c r="K19" s="118">
        <v>0</v>
      </c>
      <c r="L19" s="118">
        <v>30000</v>
      </c>
      <c r="M19" s="118">
        <v>0</v>
      </c>
      <c r="N19" s="118">
        <v>0</v>
      </c>
      <c r="O19" s="239">
        <v>0</v>
      </c>
      <c r="P19" s="258">
        <v>0</v>
      </c>
      <c r="Q19" s="239"/>
      <c r="R19" s="239"/>
      <c r="S19" s="239"/>
      <c r="T19" s="239"/>
      <c r="U19" s="238">
        <v>0</v>
      </c>
      <c r="V19" s="239"/>
      <c r="W19" s="239"/>
      <c r="X19" s="239"/>
      <c r="Y19" s="239"/>
      <c r="Z19" s="260"/>
      <c r="AA19" s="251">
        <v>0</v>
      </c>
      <c r="AB19" s="238">
        <v>0</v>
      </c>
      <c r="AC19" s="238">
        <v>0</v>
      </c>
      <c r="AD19" s="238">
        <v>0</v>
      </c>
      <c r="AE19" s="238">
        <v>0</v>
      </c>
      <c r="AF19" s="238">
        <v>30000</v>
      </c>
      <c r="AG19" s="238">
        <v>0</v>
      </c>
      <c r="AH19" s="238">
        <v>30000</v>
      </c>
      <c r="AI19" s="238">
        <v>0</v>
      </c>
      <c r="AJ19" s="238">
        <v>0</v>
      </c>
      <c r="AK19" s="238">
        <v>0</v>
      </c>
      <c r="AL19" s="100">
        <v>30000</v>
      </c>
    </row>
    <row r="20" spans="1:38" s="45" customFormat="1" x14ac:dyDescent="0.2">
      <c r="A20" s="89" t="s">
        <v>187</v>
      </c>
      <c r="B20" s="69" t="s">
        <v>178</v>
      </c>
      <c r="C20" s="69" t="s">
        <v>263</v>
      </c>
      <c r="D20" s="126" t="s">
        <v>180</v>
      </c>
      <c r="E20" s="42">
        <v>829000</v>
      </c>
      <c r="F20" s="117">
        <v>829000</v>
      </c>
      <c r="G20" s="117">
        <v>0</v>
      </c>
      <c r="H20" s="117">
        <v>0</v>
      </c>
      <c r="I20" s="117">
        <v>0</v>
      </c>
      <c r="J20" s="112">
        <v>0</v>
      </c>
      <c r="K20" s="118">
        <v>0</v>
      </c>
      <c r="L20" s="118">
        <v>0</v>
      </c>
      <c r="M20" s="118">
        <v>0</v>
      </c>
      <c r="N20" s="118">
        <v>0</v>
      </c>
      <c r="O20" s="239">
        <v>0</v>
      </c>
      <c r="P20" s="258">
        <v>0</v>
      </c>
      <c r="Q20" s="239"/>
      <c r="R20" s="239"/>
      <c r="S20" s="239"/>
      <c r="T20" s="239"/>
      <c r="U20" s="238">
        <v>0</v>
      </c>
      <c r="V20" s="239"/>
      <c r="W20" s="239"/>
      <c r="X20" s="239"/>
      <c r="Y20" s="239"/>
      <c r="Z20" s="260"/>
      <c r="AA20" s="251">
        <v>829000</v>
      </c>
      <c r="AB20" s="238">
        <v>829000</v>
      </c>
      <c r="AC20" s="238">
        <v>0</v>
      </c>
      <c r="AD20" s="238">
        <v>0</v>
      </c>
      <c r="AE20" s="238">
        <v>0</v>
      </c>
      <c r="AF20" s="238">
        <v>0</v>
      </c>
      <c r="AG20" s="238">
        <v>0</v>
      </c>
      <c r="AH20" s="238">
        <v>0</v>
      </c>
      <c r="AI20" s="238">
        <v>0</v>
      </c>
      <c r="AJ20" s="238">
        <v>0</v>
      </c>
      <c r="AK20" s="238">
        <v>0</v>
      </c>
      <c r="AL20" s="100">
        <v>829000</v>
      </c>
    </row>
    <row r="21" spans="1:38" s="45" customFormat="1" x14ac:dyDescent="0.2">
      <c r="A21" s="68" t="s">
        <v>188</v>
      </c>
      <c r="B21" s="85" t="s">
        <v>97</v>
      </c>
      <c r="C21" s="85" t="s">
        <v>74</v>
      </c>
      <c r="D21" s="153" t="s">
        <v>96</v>
      </c>
      <c r="E21" s="42">
        <v>55000</v>
      </c>
      <c r="F21" s="117">
        <v>55000</v>
      </c>
      <c r="G21" s="117">
        <v>0</v>
      </c>
      <c r="H21" s="117">
        <v>0</v>
      </c>
      <c r="I21" s="117">
        <v>0</v>
      </c>
      <c r="J21" s="112">
        <v>0</v>
      </c>
      <c r="K21" s="119">
        <v>0</v>
      </c>
      <c r="L21" s="119">
        <v>0</v>
      </c>
      <c r="M21" s="119">
        <v>0</v>
      </c>
      <c r="N21" s="119">
        <v>0</v>
      </c>
      <c r="O21" s="240">
        <v>0</v>
      </c>
      <c r="P21" s="258">
        <v>0</v>
      </c>
      <c r="Q21" s="240"/>
      <c r="R21" s="240"/>
      <c r="S21" s="240"/>
      <c r="T21" s="240"/>
      <c r="U21" s="238">
        <v>0</v>
      </c>
      <c r="V21" s="240"/>
      <c r="W21" s="240"/>
      <c r="X21" s="240"/>
      <c r="Y21" s="240"/>
      <c r="Z21" s="261"/>
      <c r="AA21" s="251">
        <v>55000</v>
      </c>
      <c r="AB21" s="238">
        <v>55000</v>
      </c>
      <c r="AC21" s="238">
        <v>0</v>
      </c>
      <c r="AD21" s="238">
        <v>0</v>
      </c>
      <c r="AE21" s="238">
        <v>0</v>
      </c>
      <c r="AF21" s="238">
        <v>0</v>
      </c>
      <c r="AG21" s="238">
        <v>0</v>
      </c>
      <c r="AH21" s="238">
        <v>0</v>
      </c>
      <c r="AI21" s="238">
        <v>0</v>
      </c>
      <c r="AJ21" s="238">
        <v>0</v>
      </c>
      <c r="AK21" s="238">
        <v>0</v>
      </c>
      <c r="AL21" s="100">
        <v>55000</v>
      </c>
    </row>
    <row r="22" spans="1:38" s="45" customFormat="1" x14ac:dyDescent="0.2">
      <c r="A22" s="68" t="s">
        <v>352</v>
      </c>
      <c r="B22" s="85" t="s">
        <v>351</v>
      </c>
      <c r="C22" s="85" t="s">
        <v>350</v>
      </c>
      <c r="D22" s="316" t="s">
        <v>349</v>
      </c>
      <c r="E22" s="42">
        <v>35000</v>
      </c>
      <c r="F22" s="117">
        <v>35000</v>
      </c>
      <c r="G22" s="117">
        <v>0</v>
      </c>
      <c r="H22" s="117">
        <v>0</v>
      </c>
      <c r="I22" s="117">
        <v>0</v>
      </c>
      <c r="J22" s="112">
        <v>0</v>
      </c>
      <c r="K22" s="119">
        <v>0</v>
      </c>
      <c r="L22" s="119">
        <v>0</v>
      </c>
      <c r="M22" s="119">
        <v>0</v>
      </c>
      <c r="N22" s="119">
        <v>0</v>
      </c>
      <c r="O22" s="240">
        <v>0</v>
      </c>
      <c r="P22" s="258">
        <v>0</v>
      </c>
      <c r="Q22" s="240"/>
      <c r="R22" s="240"/>
      <c r="S22" s="240"/>
      <c r="T22" s="240"/>
      <c r="U22" s="238"/>
      <c r="V22" s="240"/>
      <c r="W22" s="240"/>
      <c r="X22" s="240"/>
      <c r="Y22" s="240"/>
      <c r="Z22" s="261"/>
      <c r="AA22" s="251">
        <v>35000</v>
      </c>
      <c r="AB22" s="238">
        <v>35000</v>
      </c>
      <c r="AC22" s="238">
        <v>0</v>
      </c>
      <c r="AD22" s="238">
        <v>0</v>
      </c>
      <c r="AE22" s="238">
        <v>0</v>
      </c>
      <c r="AF22" s="238">
        <v>0</v>
      </c>
      <c r="AG22" s="238">
        <v>0</v>
      </c>
      <c r="AH22" s="238">
        <v>0</v>
      </c>
      <c r="AI22" s="238">
        <v>0</v>
      </c>
      <c r="AJ22" s="238">
        <v>0</v>
      </c>
      <c r="AK22" s="238">
        <v>0</v>
      </c>
      <c r="AL22" s="100">
        <v>35000</v>
      </c>
    </row>
    <row r="23" spans="1:38" s="45" customFormat="1" x14ac:dyDescent="0.2">
      <c r="A23" s="68" t="s">
        <v>190</v>
      </c>
      <c r="B23" s="85" t="s">
        <v>191</v>
      </c>
      <c r="C23" s="85" t="s">
        <v>63</v>
      </c>
      <c r="D23" s="153" t="s">
        <v>192</v>
      </c>
      <c r="E23" s="42">
        <v>47658</v>
      </c>
      <c r="F23" s="117">
        <v>47658</v>
      </c>
      <c r="G23" s="117">
        <v>0</v>
      </c>
      <c r="H23" s="117">
        <v>0</v>
      </c>
      <c r="I23" s="117">
        <v>0</v>
      </c>
      <c r="J23" s="112">
        <v>0</v>
      </c>
      <c r="K23" s="119">
        <v>0</v>
      </c>
      <c r="L23" s="119">
        <v>0</v>
      </c>
      <c r="M23" s="119">
        <v>0</v>
      </c>
      <c r="N23" s="119">
        <v>0</v>
      </c>
      <c r="O23" s="240">
        <v>0</v>
      </c>
      <c r="P23" s="258">
        <v>0</v>
      </c>
      <c r="Q23" s="240"/>
      <c r="R23" s="240"/>
      <c r="S23" s="240"/>
      <c r="T23" s="240"/>
      <c r="U23" s="238">
        <v>0</v>
      </c>
      <c r="V23" s="240"/>
      <c r="W23" s="240"/>
      <c r="X23" s="240"/>
      <c r="Y23" s="240"/>
      <c r="Z23" s="261"/>
      <c r="AA23" s="251">
        <v>47658</v>
      </c>
      <c r="AB23" s="238">
        <v>47658</v>
      </c>
      <c r="AC23" s="238">
        <v>0</v>
      </c>
      <c r="AD23" s="238">
        <v>0</v>
      </c>
      <c r="AE23" s="238">
        <v>0</v>
      </c>
      <c r="AF23" s="238">
        <v>0</v>
      </c>
      <c r="AG23" s="238">
        <v>0</v>
      </c>
      <c r="AH23" s="238">
        <v>0</v>
      </c>
      <c r="AI23" s="238">
        <v>0</v>
      </c>
      <c r="AJ23" s="238">
        <v>0</v>
      </c>
      <c r="AK23" s="238">
        <v>0</v>
      </c>
      <c r="AL23" s="100">
        <v>47658</v>
      </c>
    </row>
    <row r="24" spans="1:38" s="45" customFormat="1" x14ac:dyDescent="0.2">
      <c r="A24" s="89" t="s">
        <v>232</v>
      </c>
      <c r="B24" s="69" t="s">
        <v>31</v>
      </c>
      <c r="C24" s="69" t="s">
        <v>128</v>
      </c>
      <c r="D24" s="152" t="s">
        <v>163</v>
      </c>
      <c r="E24" s="42">
        <v>512250</v>
      </c>
      <c r="F24" s="117">
        <v>512250</v>
      </c>
      <c r="G24" s="117">
        <v>0</v>
      </c>
      <c r="H24" s="117">
        <v>45620</v>
      </c>
      <c r="I24" s="117">
        <v>0</v>
      </c>
      <c r="J24" s="112">
        <v>0</v>
      </c>
      <c r="K24" s="118">
        <v>0</v>
      </c>
      <c r="L24" s="118">
        <v>0</v>
      </c>
      <c r="M24" s="118">
        <v>0</v>
      </c>
      <c r="N24" s="118">
        <v>0</v>
      </c>
      <c r="O24" s="239">
        <v>0</v>
      </c>
      <c r="P24" s="258">
        <v>0</v>
      </c>
      <c r="Q24" s="239"/>
      <c r="R24" s="239"/>
      <c r="S24" s="239"/>
      <c r="T24" s="239"/>
      <c r="U24" s="238">
        <v>0</v>
      </c>
      <c r="V24" s="239"/>
      <c r="W24" s="239"/>
      <c r="X24" s="239"/>
      <c r="Y24" s="239"/>
      <c r="Z24" s="260"/>
      <c r="AA24" s="251">
        <v>512250</v>
      </c>
      <c r="AB24" s="238">
        <v>512250</v>
      </c>
      <c r="AC24" s="238">
        <v>0</v>
      </c>
      <c r="AD24" s="238">
        <v>45620</v>
      </c>
      <c r="AE24" s="238">
        <v>0</v>
      </c>
      <c r="AF24" s="238">
        <v>0</v>
      </c>
      <c r="AG24" s="238">
        <v>0</v>
      </c>
      <c r="AH24" s="238">
        <v>0</v>
      </c>
      <c r="AI24" s="238">
        <v>0</v>
      </c>
      <c r="AJ24" s="238">
        <v>0</v>
      </c>
      <c r="AK24" s="238">
        <v>0</v>
      </c>
      <c r="AL24" s="100">
        <v>512250</v>
      </c>
    </row>
    <row r="25" spans="1:38" s="52" customFormat="1" x14ac:dyDescent="0.2">
      <c r="A25" s="89" t="s">
        <v>198</v>
      </c>
      <c r="B25" s="69" t="s">
        <v>199</v>
      </c>
      <c r="C25" s="69" t="s">
        <v>167</v>
      </c>
      <c r="D25" s="154" t="s">
        <v>200</v>
      </c>
      <c r="E25" s="42">
        <v>338000</v>
      </c>
      <c r="F25" s="117">
        <v>338000</v>
      </c>
      <c r="G25" s="117">
        <v>0</v>
      </c>
      <c r="H25" s="117">
        <v>0</v>
      </c>
      <c r="I25" s="117">
        <v>0</v>
      </c>
      <c r="J25" s="112">
        <v>0</v>
      </c>
      <c r="K25" s="118">
        <v>0</v>
      </c>
      <c r="L25" s="118">
        <v>0</v>
      </c>
      <c r="M25" s="118">
        <v>0</v>
      </c>
      <c r="N25" s="118">
        <v>0</v>
      </c>
      <c r="O25" s="239">
        <v>0</v>
      </c>
      <c r="P25" s="258">
        <v>0</v>
      </c>
      <c r="Q25" s="239"/>
      <c r="R25" s="239"/>
      <c r="S25" s="239"/>
      <c r="T25" s="239"/>
      <c r="U25" s="238">
        <v>0</v>
      </c>
      <c r="V25" s="239"/>
      <c r="W25" s="239"/>
      <c r="X25" s="239"/>
      <c r="Y25" s="239"/>
      <c r="Z25" s="260"/>
      <c r="AA25" s="251">
        <v>338000</v>
      </c>
      <c r="AB25" s="238">
        <v>338000</v>
      </c>
      <c r="AC25" s="238">
        <v>0</v>
      </c>
      <c r="AD25" s="238">
        <v>0</v>
      </c>
      <c r="AE25" s="238">
        <v>0</v>
      </c>
      <c r="AF25" s="238">
        <v>0</v>
      </c>
      <c r="AG25" s="238">
        <v>0</v>
      </c>
      <c r="AH25" s="238">
        <v>0</v>
      </c>
      <c r="AI25" s="238">
        <v>0</v>
      </c>
      <c r="AJ25" s="238">
        <v>0</v>
      </c>
      <c r="AK25" s="238">
        <v>0</v>
      </c>
      <c r="AL25" s="100">
        <v>338000</v>
      </c>
    </row>
    <row r="26" spans="1:38" s="52" customFormat="1" x14ac:dyDescent="0.2">
      <c r="A26" s="308" t="s">
        <v>348</v>
      </c>
      <c r="B26" s="309" t="s">
        <v>346</v>
      </c>
      <c r="C26" s="309" t="s">
        <v>167</v>
      </c>
      <c r="D26" s="340" t="s">
        <v>347</v>
      </c>
      <c r="E26" s="42">
        <v>748000</v>
      </c>
      <c r="F26" s="117">
        <v>748000</v>
      </c>
      <c r="G26" s="311">
        <v>0</v>
      </c>
      <c r="H26" s="311">
        <v>0</v>
      </c>
      <c r="I26" s="311">
        <v>0</v>
      </c>
      <c r="J26" s="312">
        <v>0</v>
      </c>
      <c r="K26" s="317">
        <v>0</v>
      </c>
      <c r="L26" s="317">
        <v>0</v>
      </c>
      <c r="M26" s="317">
        <v>0</v>
      </c>
      <c r="N26" s="317">
        <v>0</v>
      </c>
      <c r="O26" s="299">
        <v>0</v>
      </c>
      <c r="P26" s="258">
        <v>0</v>
      </c>
      <c r="Q26" s="299"/>
      <c r="R26" s="299"/>
      <c r="S26" s="299"/>
      <c r="T26" s="299"/>
      <c r="U26" s="238">
        <v>0</v>
      </c>
      <c r="V26" s="299"/>
      <c r="W26" s="299"/>
      <c r="X26" s="299"/>
      <c r="Y26" s="299"/>
      <c r="Z26" s="301"/>
      <c r="AA26" s="251">
        <v>748000</v>
      </c>
      <c r="AB26" s="238">
        <v>748000</v>
      </c>
      <c r="AC26" s="238">
        <v>0</v>
      </c>
      <c r="AD26" s="238">
        <v>0</v>
      </c>
      <c r="AE26" s="238">
        <v>0</v>
      </c>
      <c r="AF26" s="238">
        <v>0</v>
      </c>
      <c r="AG26" s="238">
        <v>0</v>
      </c>
      <c r="AH26" s="238">
        <v>0</v>
      </c>
      <c r="AI26" s="238">
        <v>0</v>
      </c>
      <c r="AJ26" s="238">
        <v>0</v>
      </c>
      <c r="AK26" s="238">
        <v>0</v>
      </c>
      <c r="AL26" s="100">
        <v>748000</v>
      </c>
    </row>
    <row r="27" spans="1:38" s="52" customFormat="1" x14ac:dyDescent="0.2">
      <c r="A27" s="308" t="s">
        <v>378</v>
      </c>
      <c r="B27" s="309" t="s">
        <v>372</v>
      </c>
      <c r="C27" s="309" t="s">
        <v>75</v>
      </c>
      <c r="D27" s="340" t="s">
        <v>373</v>
      </c>
      <c r="E27" s="42">
        <v>322948</v>
      </c>
      <c r="F27" s="117">
        <v>322948</v>
      </c>
      <c r="G27" s="311">
        <v>0</v>
      </c>
      <c r="H27" s="311">
        <v>0</v>
      </c>
      <c r="I27" s="311">
        <v>0</v>
      </c>
      <c r="J27" s="312">
        <v>348650</v>
      </c>
      <c r="K27" s="317">
        <v>348650</v>
      </c>
      <c r="L27" s="317">
        <v>0</v>
      </c>
      <c r="M27" s="317">
        <v>0</v>
      </c>
      <c r="N27" s="317">
        <v>0</v>
      </c>
      <c r="O27" s="299">
        <v>348650</v>
      </c>
      <c r="P27" s="258">
        <v>0</v>
      </c>
      <c r="Q27" s="299"/>
      <c r="R27" s="299"/>
      <c r="S27" s="299"/>
      <c r="T27" s="299"/>
      <c r="U27" s="238">
        <v>0</v>
      </c>
      <c r="V27" s="299"/>
      <c r="W27" s="299"/>
      <c r="X27" s="299"/>
      <c r="Y27" s="299"/>
      <c r="Z27" s="301"/>
      <c r="AA27" s="251">
        <v>322948</v>
      </c>
      <c r="AB27" s="238">
        <v>322948</v>
      </c>
      <c r="AC27" s="238">
        <v>0</v>
      </c>
      <c r="AD27" s="238">
        <v>0</v>
      </c>
      <c r="AE27" s="238">
        <v>0</v>
      </c>
      <c r="AF27" s="238">
        <v>348650</v>
      </c>
      <c r="AG27" s="238">
        <v>348650</v>
      </c>
      <c r="AH27" s="238">
        <v>0</v>
      </c>
      <c r="AI27" s="238">
        <v>0</v>
      </c>
      <c r="AJ27" s="238">
        <v>0</v>
      </c>
      <c r="AK27" s="238">
        <v>348650</v>
      </c>
      <c r="AL27" s="100">
        <v>671598</v>
      </c>
    </row>
    <row r="28" spans="1:38" s="45" customFormat="1" ht="13.5" thickBot="1" x14ac:dyDescent="0.25">
      <c r="A28" s="91" t="s">
        <v>197</v>
      </c>
      <c r="B28" s="92" t="s">
        <v>165</v>
      </c>
      <c r="C28" s="92" t="s">
        <v>167</v>
      </c>
      <c r="D28" s="161" t="s">
        <v>166</v>
      </c>
      <c r="E28" s="162">
        <v>50000</v>
      </c>
      <c r="F28" s="134">
        <v>50000</v>
      </c>
      <c r="G28" s="134">
        <v>0</v>
      </c>
      <c r="H28" s="134">
        <v>50000</v>
      </c>
      <c r="I28" s="134">
        <v>0</v>
      </c>
      <c r="J28" s="135">
        <v>0</v>
      </c>
      <c r="K28" s="115">
        <v>0</v>
      </c>
      <c r="L28" s="115">
        <v>0</v>
      </c>
      <c r="M28" s="115">
        <v>0</v>
      </c>
      <c r="N28" s="115">
        <v>0</v>
      </c>
      <c r="O28" s="241">
        <v>0</v>
      </c>
      <c r="P28" s="298">
        <v>0</v>
      </c>
      <c r="Q28" s="344"/>
      <c r="R28" s="344"/>
      <c r="S28" s="344"/>
      <c r="T28" s="344"/>
      <c r="U28" s="300">
        <v>0</v>
      </c>
      <c r="V28" s="344"/>
      <c r="W28" s="344"/>
      <c r="X28" s="344"/>
      <c r="Y28" s="344"/>
      <c r="Z28" s="345"/>
      <c r="AA28" s="251">
        <v>50000</v>
      </c>
      <c r="AB28" s="238">
        <v>50000</v>
      </c>
      <c r="AC28" s="238">
        <v>0</v>
      </c>
      <c r="AD28" s="238">
        <v>50000</v>
      </c>
      <c r="AE28" s="238">
        <v>0</v>
      </c>
      <c r="AF28" s="238">
        <v>0</v>
      </c>
      <c r="AG28" s="238">
        <v>0</v>
      </c>
      <c r="AH28" s="238">
        <v>0</v>
      </c>
      <c r="AI28" s="238">
        <v>0</v>
      </c>
      <c r="AJ28" s="238">
        <v>0</v>
      </c>
      <c r="AK28" s="238">
        <v>0</v>
      </c>
      <c r="AL28" s="100">
        <v>50000</v>
      </c>
    </row>
    <row r="29" spans="1:38" s="58" customFormat="1" x14ac:dyDescent="0.2">
      <c r="A29" s="29" t="s">
        <v>129</v>
      </c>
      <c r="B29" s="30"/>
      <c r="C29" s="30"/>
      <c r="D29" s="163" t="s">
        <v>99</v>
      </c>
      <c r="E29" s="55">
        <v>171796382</v>
      </c>
      <c r="F29" s="55">
        <v>171796382</v>
      </c>
      <c r="G29" s="55">
        <v>114198546</v>
      </c>
      <c r="H29" s="55">
        <v>17292888</v>
      </c>
      <c r="I29" s="55">
        <v>0</v>
      </c>
      <c r="J29" s="55">
        <v>15009966</v>
      </c>
      <c r="K29" s="55">
        <v>6783400</v>
      </c>
      <c r="L29" s="55">
        <v>8226566</v>
      </c>
      <c r="M29" s="55">
        <v>823720</v>
      </c>
      <c r="N29" s="55">
        <v>48260</v>
      </c>
      <c r="O29" s="242">
        <v>6783400</v>
      </c>
      <c r="P29" s="120">
        <v>-29413</v>
      </c>
      <c r="Q29" s="55">
        <v>-29413</v>
      </c>
      <c r="R29" s="55">
        <v>1207</v>
      </c>
      <c r="S29" s="55">
        <v>0</v>
      </c>
      <c r="T29" s="55">
        <v>0</v>
      </c>
      <c r="U29" s="55">
        <v>30000</v>
      </c>
      <c r="V29" s="55">
        <v>30000</v>
      </c>
      <c r="W29" s="55">
        <v>0</v>
      </c>
      <c r="X29" s="55">
        <v>0</v>
      </c>
      <c r="Y29" s="55">
        <v>0</v>
      </c>
      <c r="Z29" s="121">
        <v>30000</v>
      </c>
      <c r="AA29" s="252">
        <v>171766969</v>
      </c>
      <c r="AB29" s="55">
        <v>171766969</v>
      </c>
      <c r="AC29" s="55">
        <v>114199753</v>
      </c>
      <c r="AD29" s="55">
        <v>17292888</v>
      </c>
      <c r="AE29" s="55">
        <v>0</v>
      </c>
      <c r="AF29" s="55">
        <v>15039966</v>
      </c>
      <c r="AG29" s="55">
        <v>6813400</v>
      </c>
      <c r="AH29" s="55">
        <v>8226566</v>
      </c>
      <c r="AI29" s="55">
        <v>823720</v>
      </c>
      <c r="AJ29" s="55">
        <v>48260</v>
      </c>
      <c r="AK29" s="55">
        <v>6813400</v>
      </c>
      <c r="AL29" s="55">
        <v>186806935</v>
      </c>
    </row>
    <row r="30" spans="1:38" s="58" customFormat="1" x14ac:dyDescent="0.2">
      <c r="A30" s="26" t="s">
        <v>130</v>
      </c>
      <c r="B30" s="27"/>
      <c r="C30" s="27"/>
      <c r="D30" s="155" t="s">
        <v>99</v>
      </c>
      <c r="E30" s="54">
        <v>171796382</v>
      </c>
      <c r="F30" s="54">
        <v>171796382</v>
      </c>
      <c r="G30" s="54">
        <v>114198546</v>
      </c>
      <c r="H30" s="54">
        <v>17292888</v>
      </c>
      <c r="I30" s="54">
        <v>0</v>
      </c>
      <c r="J30" s="54">
        <v>15009966</v>
      </c>
      <c r="K30" s="54">
        <v>6783400</v>
      </c>
      <c r="L30" s="54">
        <v>8226566</v>
      </c>
      <c r="M30" s="54">
        <v>823720</v>
      </c>
      <c r="N30" s="54">
        <v>48260</v>
      </c>
      <c r="O30" s="243">
        <v>6783400</v>
      </c>
      <c r="P30" s="122">
        <v>-29413</v>
      </c>
      <c r="Q30" s="54">
        <v>-29413</v>
      </c>
      <c r="R30" s="54">
        <v>1207</v>
      </c>
      <c r="S30" s="54">
        <v>0</v>
      </c>
      <c r="T30" s="54">
        <v>0</v>
      </c>
      <c r="U30" s="54">
        <v>30000</v>
      </c>
      <c r="V30" s="54">
        <v>30000</v>
      </c>
      <c r="W30" s="54">
        <v>0</v>
      </c>
      <c r="X30" s="54">
        <v>0</v>
      </c>
      <c r="Y30" s="54">
        <v>0</v>
      </c>
      <c r="Z30" s="123">
        <v>30000</v>
      </c>
      <c r="AA30" s="253">
        <v>171766969</v>
      </c>
      <c r="AB30" s="122">
        <v>171766969</v>
      </c>
      <c r="AC30" s="122">
        <v>114199753</v>
      </c>
      <c r="AD30" s="122">
        <v>17292888</v>
      </c>
      <c r="AE30" s="122">
        <v>0</v>
      </c>
      <c r="AF30" s="122">
        <v>15039966</v>
      </c>
      <c r="AG30" s="122">
        <v>6813400</v>
      </c>
      <c r="AH30" s="122">
        <v>8226566</v>
      </c>
      <c r="AI30" s="122">
        <v>823720</v>
      </c>
      <c r="AJ30" s="122">
        <v>48260</v>
      </c>
      <c r="AK30" s="122">
        <v>6813400</v>
      </c>
      <c r="AL30" s="122">
        <v>186806935</v>
      </c>
    </row>
    <row r="31" spans="1:38" s="45" customFormat="1" ht="15.6" customHeight="1" x14ac:dyDescent="0.2">
      <c r="A31" s="70" t="s">
        <v>16</v>
      </c>
      <c r="B31" s="71" t="s">
        <v>139</v>
      </c>
      <c r="C31" s="71" t="s">
        <v>61</v>
      </c>
      <c r="D31" s="151" t="s">
        <v>239</v>
      </c>
      <c r="E31" s="42">
        <v>984154</v>
      </c>
      <c r="F31" s="117">
        <v>984154</v>
      </c>
      <c r="G31" s="117">
        <v>744544</v>
      </c>
      <c r="H31" s="117">
        <v>57400</v>
      </c>
      <c r="I31" s="117">
        <v>0</v>
      </c>
      <c r="J31" s="112">
        <v>0</v>
      </c>
      <c r="K31" s="117">
        <v>0</v>
      </c>
      <c r="L31" s="117">
        <v>0</v>
      </c>
      <c r="M31" s="117">
        <v>0</v>
      </c>
      <c r="N31" s="117">
        <v>0</v>
      </c>
      <c r="O31" s="238">
        <v>0</v>
      </c>
      <c r="P31" s="349">
        <v>0</v>
      </c>
      <c r="Q31" s="117"/>
      <c r="R31" s="117"/>
      <c r="S31" s="117"/>
      <c r="T31" s="117"/>
      <c r="U31" s="117">
        <v>0</v>
      </c>
      <c r="V31" s="117"/>
      <c r="W31" s="117"/>
      <c r="X31" s="117"/>
      <c r="Y31" s="117"/>
      <c r="Z31" s="259"/>
      <c r="AA31" s="251">
        <v>984154</v>
      </c>
      <c r="AB31" s="238">
        <v>984154</v>
      </c>
      <c r="AC31" s="238">
        <v>744544</v>
      </c>
      <c r="AD31" s="238">
        <v>57400</v>
      </c>
      <c r="AE31" s="238">
        <v>0</v>
      </c>
      <c r="AF31" s="238">
        <v>0</v>
      </c>
      <c r="AG31" s="238">
        <v>0</v>
      </c>
      <c r="AH31" s="238">
        <v>0</v>
      </c>
      <c r="AI31" s="238">
        <v>0</v>
      </c>
      <c r="AJ31" s="238">
        <v>0</v>
      </c>
      <c r="AK31" s="238">
        <v>0</v>
      </c>
      <c r="AL31" s="100">
        <v>984154</v>
      </c>
    </row>
    <row r="32" spans="1:38" s="45" customFormat="1" x14ac:dyDescent="0.2">
      <c r="A32" s="83" t="s">
        <v>140</v>
      </c>
      <c r="B32" s="84" t="s">
        <v>83</v>
      </c>
      <c r="C32" s="84" t="s">
        <v>76</v>
      </c>
      <c r="D32" s="153" t="s">
        <v>141</v>
      </c>
      <c r="E32" s="112">
        <v>38376502</v>
      </c>
      <c r="F32" s="117">
        <v>38376502</v>
      </c>
      <c r="G32" s="117">
        <v>24884497</v>
      </c>
      <c r="H32" s="117">
        <v>5158550</v>
      </c>
      <c r="I32" s="117">
        <v>0</v>
      </c>
      <c r="J32" s="112">
        <v>1624882</v>
      </c>
      <c r="K32" s="119">
        <v>0</v>
      </c>
      <c r="L32" s="119">
        <v>1624882</v>
      </c>
      <c r="M32" s="119">
        <v>70220</v>
      </c>
      <c r="N32" s="119">
        <v>3260</v>
      </c>
      <c r="O32" s="240">
        <v>0</v>
      </c>
      <c r="P32" s="349">
        <v>0</v>
      </c>
      <c r="Q32" s="119"/>
      <c r="R32" s="119"/>
      <c r="S32" s="119"/>
      <c r="T32" s="119"/>
      <c r="U32" s="117">
        <v>0</v>
      </c>
      <c r="V32" s="119"/>
      <c r="W32" s="119"/>
      <c r="X32" s="119"/>
      <c r="Y32" s="119"/>
      <c r="Z32" s="261"/>
      <c r="AA32" s="251">
        <v>38376502</v>
      </c>
      <c r="AB32" s="238">
        <v>38376502</v>
      </c>
      <c r="AC32" s="238">
        <v>24884497</v>
      </c>
      <c r="AD32" s="238">
        <v>5158550</v>
      </c>
      <c r="AE32" s="238">
        <v>0</v>
      </c>
      <c r="AF32" s="238">
        <v>1624882</v>
      </c>
      <c r="AG32" s="238">
        <v>0</v>
      </c>
      <c r="AH32" s="238">
        <v>1624882</v>
      </c>
      <c r="AI32" s="238">
        <v>70220</v>
      </c>
      <c r="AJ32" s="238">
        <v>3260</v>
      </c>
      <c r="AK32" s="238">
        <v>0</v>
      </c>
      <c r="AL32" s="100">
        <v>40001384</v>
      </c>
    </row>
    <row r="33" spans="1:38" s="45" customFormat="1" x14ac:dyDescent="0.2">
      <c r="A33" s="83" t="s">
        <v>240</v>
      </c>
      <c r="B33" s="84" t="s">
        <v>241</v>
      </c>
      <c r="C33" s="84" t="s">
        <v>77</v>
      </c>
      <c r="D33" s="153" t="s">
        <v>242</v>
      </c>
      <c r="E33" s="112">
        <v>47189003</v>
      </c>
      <c r="F33" s="117">
        <v>47189003</v>
      </c>
      <c r="G33" s="117">
        <v>24270389</v>
      </c>
      <c r="H33" s="117">
        <v>10771177</v>
      </c>
      <c r="I33" s="117">
        <v>0</v>
      </c>
      <c r="J33" s="112">
        <v>4626854</v>
      </c>
      <c r="K33" s="119">
        <v>28500</v>
      </c>
      <c r="L33" s="119">
        <v>4598354</v>
      </c>
      <c r="M33" s="119">
        <v>32000</v>
      </c>
      <c r="N33" s="119">
        <v>0</v>
      </c>
      <c r="O33" s="240">
        <v>28500</v>
      </c>
      <c r="P33" s="349">
        <v>-30000</v>
      </c>
      <c r="Q33" s="119">
        <v>-30000</v>
      </c>
      <c r="R33" s="119"/>
      <c r="S33" s="119"/>
      <c r="T33" s="119"/>
      <c r="U33" s="117">
        <v>0</v>
      </c>
      <c r="V33" s="119"/>
      <c r="W33" s="119"/>
      <c r="X33" s="119"/>
      <c r="Y33" s="119"/>
      <c r="Z33" s="261"/>
      <c r="AA33" s="251">
        <v>47159003</v>
      </c>
      <c r="AB33" s="238">
        <v>47159003</v>
      </c>
      <c r="AC33" s="238">
        <v>24270389</v>
      </c>
      <c r="AD33" s="238">
        <v>10771177</v>
      </c>
      <c r="AE33" s="238">
        <v>0</v>
      </c>
      <c r="AF33" s="238">
        <v>4626854</v>
      </c>
      <c r="AG33" s="238">
        <v>28500</v>
      </c>
      <c r="AH33" s="238">
        <v>4598354</v>
      </c>
      <c r="AI33" s="238">
        <v>32000</v>
      </c>
      <c r="AJ33" s="238">
        <v>0</v>
      </c>
      <c r="AK33" s="238">
        <v>28500</v>
      </c>
      <c r="AL33" s="100">
        <v>51785857</v>
      </c>
    </row>
    <row r="34" spans="1:38" s="45" customFormat="1" x14ac:dyDescent="0.2">
      <c r="A34" s="83" t="s">
        <v>243</v>
      </c>
      <c r="B34" s="84" t="s">
        <v>244</v>
      </c>
      <c r="C34" s="84" t="s">
        <v>77</v>
      </c>
      <c r="D34" s="153" t="s">
        <v>242</v>
      </c>
      <c r="E34" s="112">
        <v>60639800</v>
      </c>
      <c r="F34" s="117">
        <v>60639800</v>
      </c>
      <c r="G34" s="117">
        <v>49704800</v>
      </c>
      <c r="H34" s="117">
        <v>0</v>
      </c>
      <c r="I34" s="117">
        <v>0</v>
      </c>
      <c r="J34" s="112">
        <v>0</v>
      </c>
      <c r="K34" s="119">
        <v>0</v>
      </c>
      <c r="L34" s="119">
        <v>0</v>
      </c>
      <c r="M34" s="119">
        <v>0</v>
      </c>
      <c r="N34" s="119">
        <v>0</v>
      </c>
      <c r="O34" s="240">
        <v>0</v>
      </c>
      <c r="P34" s="349">
        <v>0</v>
      </c>
      <c r="Q34" s="119"/>
      <c r="R34" s="119"/>
      <c r="S34" s="119"/>
      <c r="T34" s="119"/>
      <c r="U34" s="117">
        <v>0</v>
      </c>
      <c r="V34" s="119"/>
      <c r="W34" s="119"/>
      <c r="X34" s="119"/>
      <c r="Y34" s="119"/>
      <c r="Z34" s="261"/>
      <c r="AA34" s="251">
        <v>60639800</v>
      </c>
      <c r="AB34" s="238">
        <v>60639800</v>
      </c>
      <c r="AC34" s="238">
        <v>49704800</v>
      </c>
      <c r="AD34" s="238">
        <v>0</v>
      </c>
      <c r="AE34" s="238">
        <v>0</v>
      </c>
      <c r="AF34" s="238">
        <v>0</v>
      </c>
      <c r="AG34" s="238">
        <v>0</v>
      </c>
      <c r="AH34" s="238">
        <v>0</v>
      </c>
      <c r="AI34" s="238">
        <v>0</v>
      </c>
      <c r="AJ34" s="238">
        <v>0</v>
      </c>
      <c r="AK34" s="238">
        <v>0</v>
      </c>
      <c r="AL34" s="100">
        <v>60639800</v>
      </c>
    </row>
    <row r="35" spans="1:38" s="45" customFormat="1" x14ac:dyDescent="0.2">
      <c r="A35" s="83" t="s">
        <v>365</v>
      </c>
      <c r="B35" s="84" t="s">
        <v>366</v>
      </c>
      <c r="C35" s="84" t="s">
        <v>77</v>
      </c>
      <c r="D35" s="316" t="s">
        <v>242</v>
      </c>
      <c r="E35" s="112">
        <v>4248165</v>
      </c>
      <c r="F35" s="117">
        <v>4248165</v>
      </c>
      <c r="G35" s="117">
        <v>992315</v>
      </c>
      <c r="H35" s="117">
        <v>0</v>
      </c>
      <c r="I35" s="117">
        <v>0</v>
      </c>
      <c r="J35" s="112">
        <v>2760000</v>
      </c>
      <c r="K35" s="119">
        <v>2760000</v>
      </c>
      <c r="L35" s="119">
        <v>0</v>
      </c>
      <c r="M35" s="119">
        <v>0</v>
      </c>
      <c r="N35" s="119">
        <v>0</v>
      </c>
      <c r="O35" s="240">
        <v>2760000</v>
      </c>
      <c r="P35" s="349">
        <v>0</v>
      </c>
      <c r="Q35" s="119"/>
      <c r="R35" s="119"/>
      <c r="S35" s="119"/>
      <c r="T35" s="119"/>
      <c r="U35" s="117">
        <v>0</v>
      </c>
      <c r="V35" s="119"/>
      <c r="W35" s="119"/>
      <c r="X35" s="119"/>
      <c r="Y35" s="119"/>
      <c r="Z35" s="261"/>
      <c r="AA35" s="251">
        <v>4248165</v>
      </c>
      <c r="AB35" s="238">
        <v>4248165</v>
      </c>
      <c r="AC35" s="238">
        <v>992315</v>
      </c>
      <c r="AD35" s="238">
        <v>0</v>
      </c>
      <c r="AE35" s="238">
        <v>0</v>
      </c>
      <c r="AF35" s="238">
        <v>2760000</v>
      </c>
      <c r="AG35" s="238">
        <v>2760000</v>
      </c>
      <c r="AH35" s="238">
        <v>0</v>
      </c>
      <c r="AI35" s="238">
        <v>0</v>
      </c>
      <c r="AJ35" s="238">
        <v>0</v>
      </c>
      <c r="AK35" s="238">
        <v>2760000</v>
      </c>
      <c r="AL35" s="100">
        <v>7008165</v>
      </c>
    </row>
    <row r="36" spans="1:38" s="45" customFormat="1" x14ac:dyDescent="0.2">
      <c r="A36" s="83" t="s">
        <v>245</v>
      </c>
      <c r="B36" s="84" t="s">
        <v>81</v>
      </c>
      <c r="C36" s="84" t="s">
        <v>78</v>
      </c>
      <c r="D36" s="153" t="s">
        <v>224</v>
      </c>
      <c r="E36" s="42">
        <v>9385331</v>
      </c>
      <c r="F36" s="117">
        <v>9385331</v>
      </c>
      <c r="G36" s="117">
        <v>6501958</v>
      </c>
      <c r="H36" s="117">
        <v>889795</v>
      </c>
      <c r="I36" s="117">
        <v>0</v>
      </c>
      <c r="J36" s="112">
        <v>1689730</v>
      </c>
      <c r="K36" s="119">
        <v>0</v>
      </c>
      <c r="L36" s="119">
        <v>1689730</v>
      </c>
      <c r="M36" s="119">
        <v>721500</v>
      </c>
      <c r="N36" s="119">
        <v>45000</v>
      </c>
      <c r="O36" s="240">
        <v>0</v>
      </c>
      <c r="P36" s="349">
        <v>0</v>
      </c>
      <c r="Q36" s="119"/>
      <c r="R36" s="119"/>
      <c r="S36" s="119"/>
      <c r="T36" s="119"/>
      <c r="U36" s="117">
        <v>0</v>
      </c>
      <c r="V36" s="119"/>
      <c r="W36" s="119"/>
      <c r="X36" s="119"/>
      <c r="Y36" s="119"/>
      <c r="Z36" s="261"/>
      <c r="AA36" s="251">
        <v>9385331</v>
      </c>
      <c r="AB36" s="238">
        <v>9385331</v>
      </c>
      <c r="AC36" s="238">
        <v>6501958</v>
      </c>
      <c r="AD36" s="238">
        <v>889795</v>
      </c>
      <c r="AE36" s="238">
        <v>0</v>
      </c>
      <c r="AF36" s="238">
        <v>1689730</v>
      </c>
      <c r="AG36" s="238">
        <v>0</v>
      </c>
      <c r="AH36" s="238">
        <v>1689730</v>
      </c>
      <c r="AI36" s="238">
        <v>721500</v>
      </c>
      <c r="AJ36" s="238">
        <v>45000</v>
      </c>
      <c r="AK36" s="238">
        <v>0</v>
      </c>
      <c r="AL36" s="100">
        <v>11075061</v>
      </c>
    </row>
    <row r="37" spans="1:38" s="45" customFormat="1" x14ac:dyDescent="0.2">
      <c r="A37" s="83" t="s">
        <v>254</v>
      </c>
      <c r="B37" s="84" t="s">
        <v>255</v>
      </c>
      <c r="C37" s="84" t="s">
        <v>71</v>
      </c>
      <c r="D37" s="125" t="s">
        <v>256</v>
      </c>
      <c r="E37" s="42">
        <v>1171304</v>
      </c>
      <c r="F37" s="117">
        <v>1171304</v>
      </c>
      <c r="G37" s="117">
        <v>886885</v>
      </c>
      <c r="H37" s="117">
        <v>69050</v>
      </c>
      <c r="I37" s="117">
        <v>0</v>
      </c>
      <c r="J37" s="112">
        <v>0</v>
      </c>
      <c r="K37" s="114">
        <v>0</v>
      </c>
      <c r="L37" s="114">
        <v>0</v>
      </c>
      <c r="M37" s="114">
        <v>0</v>
      </c>
      <c r="N37" s="114">
        <v>0</v>
      </c>
      <c r="O37" s="244">
        <v>0</v>
      </c>
      <c r="P37" s="349">
        <v>0</v>
      </c>
      <c r="Q37" s="114"/>
      <c r="R37" s="114"/>
      <c r="S37" s="114"/>
      <c r="T37" s="114"/>
      <c r="U37" s="117">
        <v>0</v>
      </c>
      <c r="V37" s="114"/>
      <c r="W37" s="114"/>
      <c r="X37" s="114"/>
      <c r="Y37" s="114"/>
      <c r="Z37" s="263"/>
      <c r="AA37" s="251">
        <v>1171304</v>
      </c>
      <c r="AB37" s="238">
        <v>1171304</v>
      </c>
      <c r="AC37" s="238">
        <v>886885</v>
      </c>
      <c r="AD37" s="238">
        <v>69050</v>
      </c>
      <c r="AE37" s="238">
        <v>0</v>
      </c>
      <c r="AF37" s="238">
        <v>0</v>
      </c>
      <c r="AG37" s="238">
        <v>0</v>
      </c>
      <c r="AH37" s="238">
        <v>0</v>
      </c>
      <c r="AI37" s="238">
        <v>0</v>
      </c>
      <c r="AJ37" s="238">
        <v>0</v>
      </c>
      <c r="AK37" s="238">
        <v>0</v>
      </c>
      <c r="AL37" s="100">
        <v>1171304</v>
      </c>
    </row>
    <row r="38" spans="1:38" s="45" customFormat="1" x14ac:dyDescent="0.2">
      <c r="A38" s="83" t="s">
        <v>267</v>
      </c>
      <c r="B38" s="84" t="s">
        <v>268</v>
      </c>
      <c r="C38" s="84" t="s">
        <v>71</v>
      </c>
      <c r="D38" s="125" t="s">
        <v>269</v>
      </c>
      <c r="E38" s="42">
        <v>2870412</v>
      </c>
      <c r="F38" s="117">
        <v>2870412</v>
      </c>
      <c r="G38" s="117">
        <v>1750794</v>
      </c>
      <c r="H38" s="117">
        <v>165700</v>
      </c>
      <c r="I38" s="117">
        <v>0</v>
      </c>
      <c r="J38" s="112">
        <v>0</v>
      </c>
      <c r="K38" s="114">
        <v>0</v>
      </c>
      <c r="L38" s="114">
        <v>0</v>
      </c>
      <c r="M38" s="114">
        <v>0</v>
      </c>
      <c r="N38" s="114">
        <v>0</v>
      </c>
      <c r="O38" s="244">
        <v>0</v>
      </c>
      <c r="P38" s="349">
        <v>0</v>
      </c>
      <c r="Q38" s="114"/>
      <c r="R38" s="114"/>
      <c r="S38" s="114"/>
      <c r="T38" s="114"/>
      <c r="U38" s="117">
        <v>30000</v>
      </c>
      <c r="V38" s="114">
        <v>30000</v>
      </c>
      <c r="W38" s="114"/>
      <c r="X38" s="114"/>
      <c r="Y38" s="114"/>
      <c r="Z38" s="263">
        <v>30000</v>
      </c>
      <c r="AA38" s="251">
        <v>2870412</v>
      </c>
      <c r="AB38" s="238">
        <v>2870412</v>
      </c>
      <c r="AC38" s="238">
        <v>1750794</v>
      </c>
      <c r="AD38" s="238">
        <v>165700</v>
      </c>
      <c r="AE38" s="238">
        <v>0</v>
      </c>
      <c r="AF38" s="238">
        <v>30000</v>
      </c>
      <c r="AG38" s="238">
        <v>30000</v>
      </c>
      <c r="AH38" s="238">
        <v>0</v>
      </c>
      <c r="AI38" s="238">
        <v>0</v>
      </c>
      <c r="AJ38" s="238">
        <v>0</v>
      </c>
      <c r="AK38" s="238">
        <v>30000</v>
      </c>
      <c r="AL38" s="100">
        <v>2900412</v>
      </c>
    </row>
    <row r="39" spans="1:38" s="45" customFormat="1" x14ac:dyDescent="0.2">
      <c r="A39" s="83" t="s">
        <v>260</v>
      </c>
      <c r="B39" s="84" t="s">
        <v>261</v>
      </c>
      <c r="C39" s="84" t="s">
        <v>71</v>
      </c>
      <c r="D39" s="125" t="s">
        <v>146</v>
      </c>
      <c r="E39" s="112">
        <v>68600</v>
      </c>
      <c r="F39" s="117">
        <v>68600</v>
      </c>
      <c r="G39" s="117">
        <v>0</v>
      </c>
      <c r="H39" s="117">
        <v>0</v>
      </c>
      <c r="I39" s="117">
        <v>0</v>
      </c>
      <c r="J39" s="112">
        <v>0</v>
      </c>
      <c r="K39" s="114">
        <v>0</v>
      </c>
      <c r="L39" s="114">
        <v>0</v>
      </c>
      <c r="M39" s="114">
        <v>0</v>
      </c>
      <c r="N39" s="114">
        <v>0</v>
      </c>
      <c r="O39" s="244">
        <v>0</v>
      </c>
      <c r="P39" s="349">
        <v>0</v>
      </c>
      <c r="Q39" s="114"/>
      <c r="R39" s="114"/>
      <c r="S39" s="114"/>
      <c r="T39" s="114"/>
      <c r="U39" s="117">
        <v>0</v>
      </c>
      <c r="V39" s="114"/>
      <c r="W39" s="114"/>
      <c r="X39" s="114"/>
      <c r="Y39" s="114"/>
      <c r="Z39" s="263"/>
      <c r="AA39" s="251">
        <v>68600</v>
      </c>
      <c r="AB39" s="238">
        <v>68600</v>
      </c>
      <c r="AC39" s="238">
        <v>0</v>
      </c>
      <c r="AD39" s="238">
        <v>0</v>
      </c>
      <c r="AE39" s="238">
        <v>0</v>
      </c>
      <c r="AF39" s="238">
        <v>0</v>
      </c>
      <c r="AG39" s="238">
        <v>0</v>
      </c>
      <c r="AH39" s="238">
        <v>0</v>
      </c>
      <c r="AI39" s="238">
        <v>0</v>
      </c>
      <c r="AJ39" s="238">
        <v>0</v>
      </c>
      <c r="AK39" s="238">
        <v>0</v>
      </c>
      <c r="AL39" s="100">
        <v>68600</v>
      </c>
    </row>
    <row r="40" spans="1:38" s="45" customFormat="1" x14ac:dyDescent="0.2">
      <c r="A40" s="83" t="s">
        <v>248</v>
      </c>
      <c r="B40" s="84" t="s">
        <v>249</v>
      </c>
      <c r="C40" s="84" t="s">
        <v>71</v>
      </c>
      <c r="D40" s="125" t="s">
        <v>250</v>
      </c>
      <c r="E40" s="112">
        <v>247156</v>
      </c>
      <c r="F40" s="117">
        <v>247156</v>
      </c>
      <c r="G40" s="117">
        <v>43231</v>
      </c>
      <c r="H40" s="117">
        <v>64000</v>
      </c>
      <c r="I40" s="117">
        <v>0</v>
      </c>
      <c r="J40" s="112">
        <v>0</v>
      </c>
      <c r="K40" s="114">
        <v>0</v>
      </c>
      <c r="L40" s="114">
        <v>0</v>
      </c>
      <c r="M40" s="114">
        <v>0</v>
      </c>
      <c r="N40" s="114">
        <v>0</v>
      </c>
      <c r="O40" s="244">
        <v>0</v>
      </c>
      <c r="P40" s="349">
        <v>0</v>
      </c>
      <c r="Q40" s="114"/>
      <c r="R40" s="114"/>
      <c r="S40" s="114"/>
      <c r="T40" s="114"/>
      <c r="U40" s="117">
        <v>0</v>
      </c>
      <c r="V40" s="114"/>
      <c r="W40" s="114"/>
      <c r="X40" s="114"/>
      <c r="Y40" s="114"/>
      <c r="Z40" s="263"/>
      <c r="AA40" s="251">
        <v>247156</v>
      </c>
      <c r="AB40" s="238">
        <v>247156</v>
      </c>
      <c r="AC40" s="238">
        <v>43231</v>
      </c>
      <c r="AD40" s="238">
        <v>64000</v>
      </c>
      <c r="AE40" s="238">
        <v>0</v>
      </c>
      <c r="AF40" s="238">
        <v>0</v>
      </c>
      <c r="AG40" s="238">
        <v>0</v>
      </c>
      <c r="AH40" s="238">
        <v>0</v>
      </c>
      <c r="AI40" s="238">
        <v>0</v>
      </c>
      <c r="AJ40" s="238">
        <v>0</v>
      </c>
      <c r="AK40" s="238">
        <v>0</v>
      </c>
      <c r="AL40" s="100">
        <v>247156</v>
      </c>
    </row>
    <row r="41" spans="1:38" s="45" customFormat="1" x14ac:dyDescent="0.2">
      <c r="A41" s="83" t="s">
        <v>251</v>
      </c>
      <c r="B41" s="84" t="s">
        <v>252</v>
      </c>
      <c r="C41" s="84" t="s">
        <v>71</v>
      </c>
      <c r="D41" s="125" t="s">
        <v>253</v>
      </c>
      <c r="E41" s="112">
        <v>1756818</v>
      </c>
      <c r="F41" s="117">
        <v>1756818</v>
      </c>
      <c r="G41" s="117">
        <v>1440000</v>
      </c>
      <c r="H41" s="117">
        <v>0</v>
      </c>
      <c r="I41" s="117">
        <v>0</v>
      </c>
      <c r="J41" s="112">
        <v>0</v>
      </c>
      <c r="K41" s="114">
        <v>0</v>
      </c>
      <c r="L41" s="114">
        <v>0</v>
      </c>
      <c r="M41" s="114">
        <v>0</v>
      </c>
      <c r="N41" s="114">
        <v>0</v>
      </c>
      <c r="O41" s="244">
        <v>0</v>
      </c>
      <c r="P41" s="349">
        <v>-30000</v>
      </c>
      <c r="Q41" s="114">
        <v>-30000</v>
      </c>
      <c r="R41" s="114">
        <v>-24590</v>
      </c>
      <c r="S41" s="114"/>
      <c r="T41" s="114"/>
      <c r="U41" s="117">
        <v>0</v>
      </c>
      <c r="V41" s="114"/>
      <c r="W41" s="114"/>
      <c r="X41" s="114"/>
      <c r="Y41" s="114"/>
      <c r="Z41" s="263"/>
      <c r="AA41" s="251">
        <v>1726818</v>
      </c>
      <c r="AB41" s="238">
        <v>1726818</v>
      </c>
      <c r="AC41" s="238">
        <v>1415410</v>
      </c>
      <c r="AD41" s="238">
        <v>0</v>
      </c>
      <c r="AE41" s="238">
        <v>0</v>
      </c>
      <c r="AF41" s="238">
        <v>0</v>
      </c>
      <c r="AG41" s="238">
        <v>0</v>
      </c>
      <c r="AH41" s="238">
        <v>0</v>
      </c>
      <c r="AI41" s="238">
        <v>0</v>
      </c>
      <c r="AJ41" s="238">
        <v>0</v>
      </c>
      <c r="AK41" s="238">
        <v>0</v>
      </c>
      <c r="AL41" s="100">
        <v>1726818</v>
      </c>
    </row>
    <row r="42" spans="1:38" s="45" customFormat="1" ht="25.5" x14ac:dyDescent="0.2">
      <c r="A42" s="83" t="s">
        <v>257</v>
      </c>
      <c r="B42" s="84" t="s">
        <v>258</v>
      </c>
      <c r="C42" s="84" t="s">
        <v>71</v>
      </c>
      <c r="D42" s="125" t="s">
        <v>259</v>
      </c>
      <c r="E42" s="42">
        <v>231822</v>
      </c>
      <c r="F42" s="117">
        <v>231822</v>
      </c>
      <c r="G42" s="117">
        <v>190018</v>
      </c>
      <c r="H42" s="117">
        <v>0</v>
      </c>
      <c r="I42" s="117">
        <v>0</v>
      </c>
      <c r="J42" s="112">
        <v>0</v>
      </c>
      <c r="K42" s="114">
        <v>0</v>
      </c>
      <c r="L42" s="114">
        <v>0</v>
      </c>
      <c r="M42" s="114">
        <v>0</v>
      </c>
      <c r="N42" s="114">
        <v>0</v>
      </c>
      <c r="O42" s="244">
        <v>0</v>
      </c>
      <c r="P42" s="349">
        <v>30587</v>
      </c>
      <c r="Q42" s="114">
        <v>30587</v>
      </c>
      <c r="R42" s="114">
        <v>25797</v>
      </c>
      <c r="S42" s="114"/>
      <c r="T42" s="114"/>
      <c r="U42" s="117">
        <v>0</v>
      </c>
      <c r="V42" s="114"/>
      <c r="W42" s="114"/>
      <c r="X42" s="114"/>
      <c r="Y42" s="114"/>
      <c r="Z42" s="263"/>
      <c r="AA42" s="251">
        <v>262409</v>
      </c>
      <c r="AB42" s="238">
        <v>262409</v>
      </c>
      <c r="AC42" s="238">
        <v>215815</v>
      </c>
      <c r="AD42" s="238">
        <v>0</v>
      </c>
      <c r="AE42" s="238">
        <v>0</v>
      </c>
      <c r="AF42" s="238">
        <v>0</v>
      </c>
      <c r="AG42" s="238">
        <v>0</v>
      </c>
      <c r="AH42" s="238">
        <v>0</v>
      </c>
      <c r="AI42" s="238">
        <v>0</v>
      </c>
      <c r="AJ42" s="238">
        <v>0</v>
      </c>
      <c r="AK42" s="238">
        <v>0</v>
      </c>
      <c r="AL42" s="100">
        <v>262409</v>
      </c>
    </row>
    <row r="43" spans="1:38" s="45" customFormat="1" ht="25.5" x14ac:dyDescent="0.2">
      <c r="A43" s="83" t="s">
        <v>299</v>
      </c>
      <c r="B43" s="84" t="s">
        <v>300</v>
      </c>
      <c r="C43" s="84" t="s">
        <v>71</v>
      </c>
      <c r="D43" s="125" t="s">
        <v>301</v>
      </c>
      <c r="E43" s="42">
        <v>42948</v>
      </c>
      <c r="F43" s="117">
        <v>42948</v>
      </c>
      <c r="G43" s="117">
        <v>35203</v>
      </c>
      <c r="H43" s="117">
        <v>0</v>
      </c>
      <c r="I43" s="117">
        <v>0</v>
      </c>
      <c r="J43" s="112">
        <v>0</v>
      </c>
      <c r="K43" s="114">
        <v>0</v>
      </c>
      <c r="L43" s="114">
        <v>0</v>
      </c>
      <c r="M43" s="114">
        <v>0</v>
      </c>
      <c r="N43" s="114">
        <v>0</v>
      </c>
      <c r="O43" s="244">
        <v>0</v>
      </c>
      <c r="P43" s="349">
        <v>0</v>
      </c>
      <c r="Q43" s="114"/>
      <c r="R43" s="114"/>
      <c r="S43" s="114"/>
      <c r="T43" s="114"/>
      <c r="U43" s="117">
        <v>0</v>
      </c>
      <c r="V43" s="114"/>
      <c r="W43" s="114"/>
      <c r="X43" s="114"/>
      <c r="Y43" s="114"/>
      <c r="Z43" s="263"/>
      <c r="AA43" s="251">
        <v>42948</v>
      </c>
      <c r="AB43" s="238">
        <v>42948</v>
      </c>
      <c r="AC43" s="238">
        <v>35203</v>
      </c>
      <c r="AD43" s="238">
        <v>0</v>
      </c>
      <c r="AE43" s="238">
        <v>0</v>
      </c>
      <c r="AF43" s="238">
        <v>0</v>
      </c>
      <c r="AG43" s="238">
        <v>0</v>
      </c>
      <c r="AH43" s="238">
        <v>0</v>
      </c>
      <c r="AI43" s="238">
        <v>0</v>
      </c>
      <c r="AJ43" s="238">
        <v>0</v>
      </c>
      <c r="AK43" s="238">
        <v>0</v>
      </c>
      <c r="AL43" s="100">
        <v>42948</v>
      </c>
    </row>
    <row r="44" spans="1:38" s="45" customFormat="1" ht="28.15" customHeight="1" x14ac:dyDescent="0.2">
      <c r="A44" s="83" t="s">
        <v>288</v>
      </c>
      <c r="B44" s="84" t="s">
        <v>289</v>
      </c>
      <c r="C44" s="84" t="s">
        <v>71</v>
      </c>
      <c r="D44" s="156" t="s">
        <v>292</v>
      </c>
      <c r="E44" s="42">
        <v>100000</v>
      </c>
      <c r="F44" s="136">
        <v>100000</v>
      </c>
      <c r="G44" s="136">
        <v>0</v>
      </c>
      <c r="H44" s="136">
        <v>0</v>
      </c>
      <c r="I44" s="136">
        <v>0</v>
      </c>
      <c r="J44" s="112">
        <v>0</v>
      </c>
      <c r="K44" s="157">
        <v>0</v>
      </c>
      <c r="L44" s="157">
        <v>0</v>
      </c>
      <c r="M44" s="157">
        <v>0</v>
      </c>
      <c r="N44" s="157">
        <v>0</v>
      </c>
      <c r="O44" s="245">
        <v>0</v>
      </c>
      <c r="P44" s="349">
        <v>0</v>
      </c>
      <c r="Q44" s="157"/>
      <c r="R44" s="157"/>
      <c r="S44" s="157"/>
      <c r="T44" s="157"/>
      <c r="U44" s="117">
        <v>0</v>
      </c>
      <c r="V44" s="157"/>
      <c r="W44" s="157"/>
      <c r="X44" s="157"/>
      <c r="Y44" s="157"/>
      <c r="Z44" s="264"/>
      <c r="AA44" s="251">
        <v>100000</v>
      </c>
      <c r="AB44" s="238">
        <v>100000</v>
      </c>
      <c r="AC44" s="238">
        <v>0</v>
      </c>
      <c r="AD44" s="238">
        <v>0</v>
      </c>
      <c r="AE44" s="238">
        <v>0</v>
      </c>
      <c r="AF44" s="238">
        <v>0</v>
      </c>
      <c r="AG44" s="238">
        <v>0</v>
      </c>
      <c r="AH44" s="238">
        <v>0</v>
      </c>
      <c r="AI44" s="238">
        <v>0</v>
      </c>
      <c r="AJ44" s="238">
        <v>0</v>
      </c>
      <c r="AK44" s="238">
        <v>0</v>
      </c>
      <c r="AL44" s="100">
        <v>100000</v>
      </c>
    </row>
    <row r="45" spans="1:38" s="45" customFormat="1" ht="25.5" hidden="1" x14ac:dyDescent="0.2">
      <c r="A45" s="83" t="s">
        <v>290</v>
      </c>
      <c r="B45" s="84" t="s">
        <v>291</v>
      </c>
      <c r="C45" s="84" t="s">
        <v>71</v>
      </c>
      <c r="D45" s="125" t="s">
        <v>293</v>
      </c>
      <c r="E45" s="42">
        <v>0</v>
      </c>
      <c r="F45" s="117">
        <v>0</v>
      </c>
      <c r="G45" s="117">
        <v>0</v>
      </c>
      <c r="H45" s="117">
        <v>0</v>
      </c>
      <c r="I45" s="117">
        <v>0</v>
      </c>
      <c r="J45" s="112">
        <v>0</v>
      </c>
      <c r="K45" s="114">
        <v>0</v>
      </c>
      <c r="L45" s="114">
        <v>0</v>
      </c>
      <c r="M45" s="114">
        <v>0</v>
      </c>
      <c r="N45" s="114">
        <v>0</v>
      </c>
      <c r="O45" s="244">
        <v>0</v>
      </c>
      <c r="P45" s="349">
        <v>0</v>
      </c>
      <c r="Q45" s="114"/>
      <c r="R45" s="114"/>
      <c r="S45" s="114"/>
      <c r="T45" s="114"/>
      <c r="U45" s="117">
        <v>0</v>
      </c>
      <c r="V45" s="114"/>
      <c r="W45" s="114"/>
      <c r="X45" s="114"/>
      <c r="Y45" s="114"/>
      <c r="Z45" s="263"/>
      <c r="AA45" s="251">
        <v>0</v>
      </c>
      <c r="AB45" s="238">
        <v>0</v>
      </c>
      <c r="AC45" s="238">
        <v>0</v>
      </c>
      <c r="AD45" s="238">
        <v>0</v>
      </c>
      <c r="AE45" s="238">
        <v>0</v>
      </c>
      <c r="AF45" s="238">
        <v>0</v>
      </c>
      <c r="AG45" s="238">
        <v>0</v>
      </c>
      <c r="AH45" s="238">
        <v>0</v>
      </c>
      <c r="AI45" s="238">
        <v>0</v>
      </c>
      <c r="AJ45" s="238">
        <v>0</v>
      </c>
      <c r="AK45" s="238">
        <v>0</v>
      </c>
      <c r="AL45" s="100">
        <v>0</v>
      </c>
    </row>
    <row r="46" spans="1:38" s="45" customFormat="1" x14ac:dyDescent="0.2">
      <c r="A46" s="83" t="s">
        <v>177</v>
      </c>
      <c r="B46" s="84" t="s">
        <v>156</v>
      </c>
      <c r="C46" s="84" t="s">
        <v>82</v>
      </c>
      <c r="D46" s="152" t="s">
        <v>157</v>
      </c>
      <c r="E46" s="42">
        <v>21720</v>
      </c>
      <c r="F46" s="117">
        <v>21720</v>
      </c>
      <c r="G46" s="117">
        <v>0</v>
      </c>
      <c r="H46" s="117">
        <v>0</v>
      </c>
      <c r="I46" s="117">
        <v>0</v>
      </c>
      <c r="J46" s="112">
        <v>0</v>
      </c>
      <c r="K46" s="118">
        <v>0</v>
      </c>
      <c r="L46" s="118">
        <v>0</v>
      </c>
      <c r="M46" s="118">
        <v>0</v>
      </c>
      <c r="N46" s="118">
        <v>0</v>
      </c>
      <c r="O46" s="239">
        <v>0</v>
      </c>
      <c r="P46" s="349">
        <v>0</v>
      </c>
      <c r="Q46" s="118"/>
      <c r="R46" s="118"/>
      <c r="S46" s="118"/>
      <c r="T46" s="118"/>
      <c r="U46" s="117">
        <v>0</v>
      </c>
      <c r="V46" s="118"/>
      <c r="W46" s="118"/>
      <c r="X46" s="118"/>
      <c r="Y46" s="118"/>
      <c r="Z46" s="260"/>
      <c r="AA46" s="251">
        <v>21720</v>
      </c>
      <c r="AB46" s="238">
        <v>21720</v>
      </c>
      <c r="AC46" s="238">
        <v>0</v>
      </c>
      <c r="AD46" s="238">
        <v>0</v>
      </c>
      <c r="AE46" s="238">
        <v>0</v>
      </c>
      <c r="AF46" s="238">
        <v>0</v>
      </c>
      <c r="AG46" s="238">
        <v>0</v>
      </c>
      <c r="AH46" s="238">
        <v>0</v>
      </c>
      <c r="AI46" s="238">
        <v>0</v>
      </c>
      <c r="AJ46" s="238">
        <v>0</v>
      </c>
      <c r="AK46" s="238">
        <v>0</v>
      </c>
      <c r="AL46" s="100">
        <v>21720</v>
      </c>
    </row>
    <row r="47" spans="1:38" s="45" customFormat="1" x14ac:dyDescent="0.2">
      <c r="A47" s="83" t="s">
        <v>326</v>
      </c>
      <c r="B47" s="84" t="s">
        <v>13</v>
      </c>
      <c r="C47" s="85" t="s">
        <v>144</v>
      </c>
      <c r="D47" s="126" t="s">
        <v>143</v>
      </c>
      <c r="E47" s="42">
        <v>15860</v>
      </c>
      <c r="F47" s="117">
        <v>15860</v>
      </c>
      <c r="G47" s="117">
        <v>13000</v>
      </c>
      <c r="H47" s="117">
        <v>0</v>
      </c>
      <c r="I47" s="117">
        <v>0</v>
      </c>
      <c r="J47" s="112">
        <v>0</v>
      </c>
      <c r="K47" s="118">
        <v>0</v>
      </c>
      <c r="L47" s="118">
        <v>0</v>
      </c>
      <c r="M47" s="118">
        <v>0</v>
      </c>
      <c r="N47" s="118">
        <v>0</v>
      </c>
      <c r="O47" s="239">
        <v>0</v>
      </c>
      <c r="P47" s="349">
        <v>0</v>
      </c>
      <c r="Q47" s="118"/>
      <c r="R47" s="118"/>
      <c r="S47" s="118"/>
      <c r="T47" s="118"/>
      <c r="U47" s="117">
        <v>0</v>
      </c>
      <c r="V47" s="118"/>
      <c r="W47" s="118"/>
      <c r="X47" s="118"/>
      <c r="Y47" s="118"/>
      <c r="Z47" s="260"/>
      <c r="AA47" s="251">
        <v>15860</v>
      </c>
      <c r="AB47" s="238">
        <v>15860</v>
      </c>
      <c r="AC47" s="238">
        <v>13000</v>
      </c>
      <c r="AD47" s="238">
        <v>0</v>
      </c>
      <c r="AE47" s="238">
        <v>0</v>
      </c>
      <c r="AF47" s="238">
        <v>0</v>
      </c>
      <c r="AG47" s="238">
        <v>0</v>
      </c>
      <c r="AH47" s="238">
        <v>0</v>
      </c>
      <c r="AI47" s="238">
        <v>0</v>
      </c>
      <c r="AJ47" s="238">
        <v>0</v>
      </c>
      <c r="AK47" s="238">
        <v>0</v>
      </c>
      <c r="AL47" s="100">
        <v>15860</v>
      </c>
    </row>
    <row r="48" spans="1:38" s="45" customFormat="1" ht="27" customHeight="1" x14ac:dyDescent="0.2">
      <c r="A48" s="68" t="s">
        <v>142</v>
      </c>
      <c r="B48" s="85" t="s">
        <v>107</v>
      </c>
      <c r="C48" s="85" t="s">
        <v>74</v>
      </c>
      <c r="D48" s="153" t="s">
        <v>102</v>
      </c>
      <c r="E48" s="42">
        <v>140674</v>
      </c>
      <c r="F48" s="117">
        <v>140674</v>
      </c>
      <c r="G48" s="117">
        <v>0</v>
      </c>
      <c r="H48" s="117">
        <v>0</v>
      </c>
      <c r="I48" s="117">
        <v>0</v>
      </c>
      <c r="J48" s="112">
        <v>313600</v>
      </c>
      <c r="K48" s="119">
        <v>0</v>
      </c>
      <c r="L48" s="119">
        <v>313600</v>
      </c>
      <c r="M48" s="119">
        <v>0</v>
      </c>
      <c r="N48" s="119">
        <v>0</v>
      </c>
      <c r="O48" s="240">
        <v>0</v>
      </c>
      <c r="P48" s="349">
        <v>0</v>
      </c>
      <c r="Q48" s="119"/>
      <c r="R48" s="119"/>
      <c r="S48" s="119"/>
      <c r="T48" s="119"/>
      <c r="U48" s="117">
        <v>0</v>
      </c>
      <c r="V48" s="119"/>
      <c r="W48" s="119"/>
      <c r="X48" s="119"/>
      <c r="Y48" s="119"/>
      <c r="Z48" s="261"/>
      <c r="AA48" s="251">
        <v>140674</v>
      </c>
      <c r="AB48" s="238">
        <v>140674</v>
      </c>
      <c r="AC48" s="238">
        <v>0</v>
      </c>
      <c r="AD48" s="238">
        <v>0</v>
      </c>
      <c r="AE48" s="238">
        <v>0</v>
      </c>
      <c r="AF48" s="238">
        <v>313600</v>
      </c>
      <c r="AG48" s="238">
        <v>0</v>
      </c>
      <c r="AH48" s="238">
        <v>313600</v>
      </c>
      <c r="AI48" s="238">
        <v>0</v>
      </c>
      <c r="AJ48" s="238">
        <v>0</v>
      </c>
      <c r="AK48" s="238">
        <v>0</v>
      </c>
      <c r="AL48" s="100">
        <v>454274</v>
      </c>
    </row>
    <row r="49" spans="1:38" s="45" customFormat="1" x14ac:dyDescent="0.2">
      <c r="A49" s="218" t="s">
        <v>193</v>
      </c>
      <c r="B49" s="105" t="s">
        <v>122</v>
      </c>
      <c r="C49" s="105" t="s">
        <v>79</v>
      </c>
      <c r="D49" s="158" t="s">
        <v>121</v>
      </c>
      <c r="E49" s="42">
        <v>3661113</v>
      </c>
      <c r="F49" s="117">
        <v>3661113</v>
      </c>
      <c r="G49" s="117">
        <v>2740912</v>
      </c>
      <c r="H49" s="117">
        <v>117216</v>
      </c>
      <c r="I49" s="117">
        <v>0</v>
      </c>
      <c r="J49" s="112">
        <v>0</v>
      </c>
      <c r="K49" s="119">
        <v>0</v>
      </c>
      <c r="L49" s="119">
        <v>0</v>
      </c>
      <c r="M49" s="119">
        <v>0</v>
      </c>
      <c r="N49" s="119">
        <v>0</v>
      </c>
      <c r="O49" s="240">
        <v>0</v>
      </c>
      <c r="P49" s="349">
        <v>0</v>
      </c>
      <c r="Q49" s="119"/>
      <c r="R49" s="119"/>
      <c r="S49" s="119"/>
      <c r="T49" s="119"/>
      <c r="U49" s="117">
        <v>0</v>
      </c>
      <c r="V49" s="119"/>
      <c r="W49" s="119"/>
      <c r="X49" s="119"/>
      <c r="Y49" s="119"/>
      <c r="Z49" s="261"/>
      <c r="AA49" s="251">
        <v>3661113</v>
      </c>
      <c r="AB49" s="238">
        <v>3661113</v>
      </c>
      <c r="AC49" s="238">
        <v>2740912</v>
      </c>
      <c r="AD49" s="238">
        <v>117216</v>
      </c>
      <c r="AE49" s="238">
        <v>0</v>
      </c>
      <c r="AF49" s="238">
        <v>0</v>
      </c>
      <c r="AG49" s="238">
        <v>0</v>
      </c>
      <c r="AH49" s="238">
        <v>0</v>
      </c>
      <c r="AI49" s="238">
        <v>0</v>
      </c>
      <c r="AJ49" s="238">
        <v>0</v>
      </c>
      <c r="AK49" s="238">
        <v>0</v>
      </c>
      <c r="AL49" s="100">
        <v>3661113</v>
      </c>
    </row>
    <row r="50" spans="1:38" s="45" customFormat="1" x14ac:dyDescent="0.2">
      <c r="A50" s="105" t="s">
        <v>345</v>
      </c>
      <c r="B50" s="105" t="s">
        <v>346</v>
      </c>
      <c r="C50" s="105" t="s">
        <v>167</v>
      </c>
      <c r="D50" s="332" t="s">
        <v>347</v>
      </c>
      <c r="E50" s="42">
        <v>0</v>
      </c>
      <c r="F50" s="117">
        <v>0</v>
      </c>
      <c r="G50" s="117">
        <v>0</v>
      </c>
      <c r="H50" s="117">
        <v>0</v>
      </c>
      <c r="I50" s="117">
        <v>0</v>
      </c>
      <c r="J50" s="112">
        <v>0</v>
      </c>
      <c r="K50" s="119">
        <v>0</v>
      </c>
      <c r="L50" s="119">
        <v>0</v>
      </c>
      <c r="M50" s="119">
        <v>0</v>
      </c>
      <c r="N50" s="119">
        <v>0</v>
      </c>
      <c r="O50" s="240">
        <v>0</v>
      </c>
      <c r="P50" s="349">
        <v>0</v>
      </c>
      <c r="Q50" s="119"/>
      <c r="R50" s="119"/>
      <c r="S50" s="119"/>
      <c r="T50" s="119"/>
      <c r="U50" s="117">
        <v>0</v>
      </c>
      <c r="V50" s="119"/>
      <c r="W50" s="119"/>
      <c r="X50" s="119"/>
      <c r="Y50" s="119"/>
      <c r="Z50" s="261"/>
      <c r="AA50" s="343">
        <v>0</v>
      </c>
      <c r="AB50" s="117">
        <v>0</v>
      </c>
      <c r="AC50" s="117">
        <v>0</v>
      </c>
      <c r="AD50" s="117">
        <v>0</v>
      </c>
      <c r="AE50" s="117">
        <v>0</v>
      </c>
      <c r="AF50" s="117">
        <v>0</v>
      </c>
      <c r="AG50" s="117">
        <v>0</v>
      </c>
      <c r="AH50" s="117">
        <v>0</v>
      </c>
      <c r="AI50" s="117">
        <v>0</v>
      </c>
      <c r="AJ50" s="117">
        <v>0</v>
      </c>
      <c r="AK50" s="117">
        <v>0</v>
      </c>
      <c r="AL50" s="331">
        <v>0</v>
      </c>
    </row>
    <row r="51" spans="1:38" s="45" customFormat="1" ht="25.5" x14ac:dyDescent="0.2">
      <c r="A51" s="105" t="s">
        <v>196</v>
      </c>
      <c r="B51" s="159" t="s">
        <v>194</v>
      </c>
      <c r="C51" s="159" t="s">
        <v>63</v>
      </c>
      <c r="D51" s="219" t="s">
        <v>195</v>
      </c>
      <c r="E51" s="42">
        <v>0</v>
      </c>
      <c r="F51" s="117">
        <v>0</v>
      </c>
      <c r="G51" s="117">
        <v>0</v>
      </c>
      <c r="H51" s="117">
        <v>0</v>
      </c>
      <c r="I51" s="117">
        <v>0</v>
      </c>
      <c r="J51" s="112">
        <v>1250000</v>
      </c>
      <c r="K51" s="114">
        <v>1250000</v>
      </c>
      <c r="L51" s="114">
        <v>0</v>
      </c>
      <c r="M51" s="114">
        <v>0</v>
      </c>
      <c r="N51" s="114">
        <v>0</v>
      </c>
      <c r="O51" s="244">
        <v>1250000</v>
      </c>
      <c r="P51" s="349">
        <v>0</v>
      </c>
      <c r="Q51" s="114"/>
      <c r="R51" s="114"/>
      <c r="S51" s="114"/>
      <c r="T51" s="114"/>
      <c r="U51" s="117">
        <v>0</v>
      </c>
      <c r="V51" s="114"/>
      <c r="W51" s="114"/>
      <c r="X51" s="114"/>
      <c r="Y51" s="114"/>
      <c r="Z51" s="263"/>
      <c r="AA51" s="343">
        <v>0</v>
      </c>
      <c r="AB51" s="117">
        <v>0</v>
      </c>
      <c r="AC51" s="117">
        <v>0</v>
      </c>
      <c r="AD51" s="117">
        <v>0</v>
      </c>
      <c r="AE51" s="117">
        <v>0</v>
      </c>
      <c r="AF51" s="117">
        <v>1250000</v>
      </c>
      <c r="AG51" s="117">
        <v>1250000</v>
      </c>
      <c r="AH51" s="117">
        <v>0</v>
      </c>
      <c r="AI51" s="117">
        <v>0</v>
      </c>
      <c r="AJ51" s="117">
        <v>0</v>
      </c>
      <c r="AK51" s="117">
        <v>1250000</v>
      </c>
      <c r="AL51" s="331">
        <v>1250000</v>
      </c>
    </row>
    <row r="52" spans="1:38" s="45" customFormat="1" ht="13.5" thickBot="1" x14ac:dyDescent="0.25">
      <c r="A52" s="333" t="s">
        <v>377</v>
      </c>
      <c r="B52" s="334" t="s">
        <v>372</v>
      </c>
      <c r="C52" s="334" t="s">
        <v>75</v>
      </c>
      <c r="D52" s="335" t="s">
        <v>373</v>
      </c>
      <c r="E52" s="324">
        <v>645000</v>
      </c>
      <c r="F52" s="325">
        <v>645000</v>
      </c>
      <c r="G52" s="325">
        <v>0</v>
      </c>
      <c r="H52" s="325">
        <v>0</v>
      </c>
      <c r="I52" s="325">
        <v>0</v>
      </c>
      <c r="J52" s="326">
        <v>2744900</v>
      </c>
      <c r="K52" s="327">
        <v>2744900</v>
      </c>
      <c r="L52" s="327">
        <v>0</v>
      </c>
      <c r="M52" s="327">
        <v>0</v>
      </c>
      <c r="N52" s="327">
        <v>0</v>
      </c>
      <c r="O52" s="328">
        <v>2744900</v>
      </c>
      <c r="P52" s="350">
        <v>0</v>
      </c>
      <c r="Q52" s="115"/>
      <c r="R52" s="115"/>
      <c r="S52" s="115"/>
      <c r="T52" s="115"/>
      <c r="U52" s="134">
        <v>0</v>
      </c>
      <c r="V52" s="115"/>
      <c r="W52" s="115"/>
      <c r="X52" s="115"/>
      <c r="Y52" s="115"/>
      <c r="Z52" s="262"/>
      <c r="AA52" s="343">
        <v>645000</v>
      </c>
      <c r="AB52" s="117">
        <v>645000</v>
      </c>
      <c r="AC52" s="117">
        <v>0</v>
      </c>
      <c r="AD52" s="117">
        <v>0</v>
      </c>
      <c r="AE52" s="117">
        <v>0</v>
      </c>
      <c r="AF52" s="117">
        <v>2744900</v>
      </c>
      <c r="AG52" s="117">
        <v>2744900</v>
      </c>
      <c r="AH52" s="117">
        <v>0</v>
      </c>
      <c r="AI52" s="117">
        <v>0</v>
      </c>
      <c r="AJ52" s="117">
        <v>0</v>
      </c>
      <c r="AK52" s="117">
        <v>2744900</v>
      </c>
      <c r="AL52" s="331">
        <v>3389900</v>
      </c>
    </row>
    <row r="53" spans="1:38" s="58" customFormat="1" x14ac:dyDescent="0.2">
      <c r="A53" s="29" t="s">
        <v>131</v>
      </c>
      <c r="B53" s="30"/>
      <c r="C53" s="30"/>
      <c r="D53" s="160" t="s">
        <v>108</v>
      </c>
      <c r="E53" s="55">
        <v>23706455</v>
      </c>
      <c r="F53" s="55">
        <v>23706455</v>
      </c>
      <c r="G53" s="55">
        <v>14656240</v>
      </c>
      <c r="H53" s="55">
        <v>567586.4</v>
      </c>
      <c r="I53" s="55">
        <v>0</v>
      </c>
      <c r="J53" s="55">
        <v>127121</v>
      </c>
      <c r="K53" s="55">
        <v>0</v>
      </c>
      <c r="L53" s="55">
        <v>127121</v>
      </c>
      <c r="M53" s="55">
        <v>12744</v>
      </c>
      <c r="N53" s="55">
        <v>0</v>
      </c>
      <c r="O53" s="242">
        <v>0</v>
      </c>
      <c r="P53" s="346">
        <v>20795</v>
      </c>
      <c r="Q53" s="347">
        <v>20795</v>
      </c>
      <c r="R53" s="347">
        <v>0</v>
      </c>
      <c r="S53" s="347">
        <v>0</v>
      </c>
      <c r="T53" s="347">
        <v>0</v>
      </c>
      <c r="U53" s="347">
        <v>0</v>
      </c>
      <c r="V53" s="347">
        <v>0</v>
      </c>
      <c r="W53" s="347">
        <v>0</v>
      </c>
      <c r="X53" s="347">
        <v>0</v>
      </c>
      <c r="Y53" s="347">
        <v>0</v>
      </c>
      <c r="Z53" s="348">
        <v>0</v>
      </c>
      <c r="AA53" s="252">
        <v>23727250</v>
      </c>
      <c r="AB53" s="55">
        <v>23727250</v>
      </c>
      <c r="AC53" s="55">
        <v>14656240</v>
      </c>
      <c r="AD53" s="55">
        <v>567585.4</v>
      </c>
      <c r="AE53" s="55">
        <v>0</v>
      </c>
      <c r="AF53" s="55">
        <v>127121</v>
      </c>
      <c r="AG53" s="55">
        <v>0</v>
      </c>
      <c r="AH53" s="55">
        <v>127121</v>
      </c>
      <c r="AI53" s="55">
        <v>12744</v>
      </c>
      <c r="AJ53" s="55">
        <v>0</v>
      </c>
      <c r="AK53" s="55">
        <v>0</v>
      </c>
      <c r="AL53" s="55">
        <v>23854371</v>
      </c>
    </row>
    <row r="54" spans="1:38" s="58" customFormat="1" x14ac:dyDescent="0.2">
      <c r="A54" s="26" t="s">
        <v>132</v>
      </c>
      <c r="B54" s="27"/>
      <c r="C54" s="27"/>
      <c r="D54" s="150" t="s">
        <v>109</v>
      </c>
      <c r="E54" s="54">
        <v>23706455</v>
      </c>
      <c r="F54" s="54">
        <v>23706455</v>
      </c>
      <c r="G54" s="54">
        <v>14656240</v>
      </c>
      <c r="H54" s="54">
        <v>567586.4</v>
      </c>
      <c r="I54" s="54">
        <v>0</v>
      </c>
      <c r="J54" s="54">
        <v>127121</v>
      </c>
      <c r="K54" s="54">
        <v>0</v>
      </c>
      <c r="L54" s="54">
        <v>127121</v>
      </c>
      <c r="M54" s="54">
        <v>12744</v>
      </c>
      <c r="N54" s="54">
        <v>0</v>
      </c>
      <c r="O54" s="243">
        <v>0</v>
      </c>
      <c r="P54" s="122">
        <v>20795</v>
      </c>
      <c r="Q54" s="54">
        <v>20795</v>
      </c>
      <c r="R54" s="54">
        <v>0</v>
      </c>
      <c r="S54" s="54">
        <v>0</v>
      </c>
      <c r="T54" s="54">
        <v>0</v>
      </c>
      <c r="U54" s="54">
        <v>0</v>
      </c>
      <c r="V54" s="54">
        <v>0</v>
      </c>
      <c r="W54" s="54">
        <v>0</v>
      </c>
      <c r="X54" s="54">
        <v>0</v>
      </c>
      <c r="Y54" s="54">
        <v>0</v>
      </c>
      <c r="Z54" s="123">
        <v>0</v>
      </c>
      <c r="AA54" s="253">
        <v>23727250</v>
      </c>
      <c r="AB54" s="54">
        <v>23727250</v>
      </c>
      <c r="AC54" s="54">
        <v>14656240</v>
      </c>
      <c r="AD54" s="54">
        <v>567585.4</v>
      </c>
      <c r="AE54" s="54">
        <v>0</v>
      </c>
      <c r="AF54" s="54">
        <v>127121</v>
      </c>
      <c r="AG54" s="54">
        <v>0</v>
      </c>
      <c r="AH54" s="54">
        <v>127121</v>
      </c>
      <c r="AI54" s="54">
        <v>12744</v>
      </c>
      <c r="AJ54" s="54">
        <v>0</v>
      </c>
      <c r="AK54" s="54">
        <v>0</v>
      </c>
      <c r="AL54" s="54">
        <v>23854371</v>
      </c>
    </row>
    <row r="55" spans="1:38" s="45" customFormat="1" ht="20.45" customHeight="1" x14ac:dyDescent="0.2">
      <c r="A55" s="89" t="s">
        <v>15</v>
      </c>
      <c r="B55" s="69" t="s">
        <v>139</v>
      </c>
      <c r="C55" s="69" t="s">
        <v>61</v>
      </c>
      <c r="D55" s="151" t="s">
        <v>239</v>
      </c>
      <c r="E55" s="42">
        <v>8160000</v>
      </c>
      <c r="F55" s="117">
        <v>8160000</v>
      </c>
      <c r="G55" s="117">
        <v>6082750</v>
      </c>
      <c r="H55" s="117">
        <v>316600</v>
      </c>
      <c r="I55" s="117">
        <v>0</v>
      </c>
      <c r="J55" s="112">
        <v>0</v>
      </c>
      <c r="K55" s="117">
        <v>0</v>
      </c>
      <c r="L55" s="117">
        <v>0</v>
      </c>
      <c r="M55" s="117">
        <v>0</v>
      </c>
      <c r="N55" s="117">
        <v>0</v>
      </c>
      <c r="O55" s="238">
        <v>0</v>
      </c>
      <c r="P55" s="258">
        <v>0</v>
      </c>
      <c r="Q55" s="238"/>
      <c r="R55" s="238"/>
      <c r="S55" s="238"/>
      <c r="T55" s="238"/>
      <c r="U55" s="238">
        <v>0</v>
      </c>
      <c r="V55" s="238"/>
      <c r="W55" s="238"/>
      <c r="X55" s="238"/>
      <c r="Y55" s="238"/>
      <c r="Z55" s="259"/>
      <c r="AA55" s="251">
        <v>8160000</v>
      </c>
      <c r="AB55" s="238">
        <v>8160000</v>
      </c>
      <c r="AC55" s="238">
        <v>6082750</v>
      </c>
      <c r="AD55" s="238">
        <v>316600</v>
      </c>
      <c r="AE55" s="238">
        <v>0</v>
      </c>
      <c r="AF55" s="238">
        <v>0</v>
      </c>
      <c r="AG55" s="238">
        <v>0</v>
      </c>
      <c r="AH55" s="238">
        <v>0</v>
      </c>
      <c r="AI55" s="238">
        <v>0</v>
      </c>
      <c r="AJ55" s="238">
        <v>0</v>
      </c>
      <c r="AK55" s="238">
        <v>0</v>
      </c>
      <c r="AL55" s="100">
        <v>8160000</v>
      </c>
    </row>
    <row r="56" spans="1:38" s="45" customFormat="1" x14ac:dyDescent="0.2">
      <c r="A56" s="89" t="s">
        <v>168</v>
      </c>
      <c r="B56" s="69" t="s">
        <v>91</v>
      </c>
      <c r="C56" s="69" t="s">
        <v>75</v>
      </c>
      <c r="D56" s="152" t="s">
        <v>164</v>
      </c>
      <c r="E56" s="42">
        <v>60000</v>
      </c>
      <c r="F56" s="117">
        <v>60000</v>
      </c>
      <c r="G56" s="117">
        <v>0</v>
      </c>
      <c r="H56" s="117">
        <v>0</v>
      </c>
      <c r="I56" s="117">
        <v>0</v>
      </c>
      <c r="J56" s="112">
        <v>0</v>
      </c>
      <c r="K56" s="118">
        <v>0</v>
      </c>
      <c r="L56" s="118">
        <v>0</v>
      </c>
      <c r="M56" s="118">
        <v>0</v>
      </c>
      <c r="N56" s="118">
        <v>0</v>
      </c>
      <c r="O56" s="239">
        <v>0</v>
      </c>
      <c r="P56" s="258">
        <v>117000</v>
      </c>
      <c r="Q56" s="239">
        <v>117000</v>
      </c>
      <c r="R56" s="239"/>
      <c r="S56" s="239"/>
      <c r="T56" s="239"/>
      <c r="U56" s="238">
        <v>0</v>
      </c>
      <c r="V56" s="239"/>
      <c r="W56" s="239"/>
      <c r="X56" s="239"/>
      <c r="Y56" s="239"/>
      <c r="Z56" s="260"/>
      <c r="AA56" s="251">
        <v>177000</v>
      </c>
      <c r="AB56" s="238">
        <v>177000</v>
      </c>
      <c r="AC56" s="238">
        <v>0</v>
      </c>
      <c r="AD56" s="238">
        <v>0</v>
      </c>
      <c r="AE56" s="238">
        <v>0</v>
      </c>
      <c r="AF56" s="238">
        <v>0</v>
      </c>
      <c r="AG56" s="238">
        <v>0</v>
      </c>
      <c r="AH56" s="238">
        <v>0</v>
      </c>
      <c r="AI56" s="238">
        <v>0</v>
      </c>
      <c r="AJ56" s="238">
        <v>0</v>
      </c>
      <c r="AK56" s="238">
        <v>0</v>
      </c>
      <c r="AL56" s="100">
        <v>177000</v>
      </c>
    </row>
    <row r="57" spans="1:38" s="45" customFormat="1" x14ac:dyDescent="0.2">
      <c r="A57" s="68" t="s">
        <v>0</v>
      </c>
      <c r="B57" s="85" t="s">
        <v>116</v>
      </c>
      <c r="C57" s="95">
        <v>1030</v>
      </c>
      <c r="D57" s="126" t="s">
        <v>1</v>
      </c>
      <c r="E57" s="42">
        <v>140000</v>
      </c>
      <c r="F57" s="117">
        <v>140000</v>
      </c>
      <c r="G57" s="117">
        <v>0</v>
      </c>
      <c r="H57" s="117">
        <v>0</v>
      </c>
      <c r="I57" s="117">
        <v>0</v>
      </c>
      <c r="J57" s="112">
        <v>0</v>
      </c>
      <c r="K57" s="118">
        <v>0</v>
      </c>
      <c r="L57" s="118">
        <v>0</v>
      </c>
      <c r="M57" s="118">
        <v>0</v>
      </c>
      <c r="N57" s="118">
        <v>0</v>
      </c>
      <c r="O57" s="239">
        <v>0</v>
      </c>
      <c r="P57" s="258">
        <v>0</v>
      </c>
      <c r="Q57" s="239"/>
      <c r="R57" s="239"/>
      <c r="S57" s="239"/>
      <c r="T57" s="239"/>
      <c r="U57" s="238">
        <v>0</v>
      </c>
      <c r="V57" s="239"/>
      <c r="W57" s="239"/>
      <c r="X57" s="239"/>
      <c r="Y57" s="239"/>
      <c r="Z57" s="260"/>
      <c r="AA57" s="251">
        <v>140000</v>
      </c>
      <c r="AB57" s="238">
        <v>140000</v>
      </c>
      <c r="AC57" s="238">
        <v>0</v>
      </c>
      <c r="AD57" s="238">
        <v>0</v>
      </c>
      <c r="AE57" s="238">
        <v>0</v>
      </c>
      <c r="AF57" s="238">
        <v>0</v>
      </c>
      <c r="AG57" s="238">
        <v>0</v>
      </c>
      <c r="AH57" s="238">
        <v>0</v>
      </c>
      <c r="AI57" s="238">
        <v>0</v>
      </c>
      <c r="AJ57" s="238">
        <v>0</v>
      </c>
      <c r="AK57" s="238">
        <v>0</v>
      </c>
      <c r="AL57" s="100">
        <v>140000</v>
      </c>
    </row>
    <row r="58" spans="1:38" s="45" customFormat="1" x14ac:dyDescent="0.2">
      <c r="A58" s="68" t="s">
        <v>2</v>
      </c>
      <c r="B58" s="85" t="s">
        <v>3</v>
      </c>
      <c r="C58" s="95" t="s">
        <v>81</v>
      </c>
      <c r="D58" s="153" t="s">
        <v>216</v>
      </c>
      <c r="E58" s="42">
        <v>50000</v>
      </c>
      <c r="F58" s="117">
        <v>50000</v>
      </c>
      <c r="G58" s="117">
        <v>0</v>
      </c>
      <c r="H58" s="117">
        <v>0</v>
      </c>
      <c r="I58" s="117">
        <v>0</v>
      </c>
      <c r="J58" s="112">
        <v>0</v>
      </c>
      <c r="K58" s="119">
        <v>0</v>
      </c>
      <c r="L58" s="119">
        <v>0</v>
      </c>
      <c r="M58" s="119">
        <v>0</v>
      </c>
      <c r="N58" s="119">
        <v>0</v>
      </c>
      <c r="O58" s="240">
        <v>0</v>
      </c>
      <c r="P58" s="258">
        <v>0</v>
      </c>
      <c r="Q58" s="240"/>
      <c r="R58" s="240"/>
      <c r="S58" s="240"/>
      <c r="T58" s="240"/>
      <c r="U58" s="238">
        <v>0</v>
      </c>
      <c r="V58" s="240"/>
      <c r="W58" s="240"/>
      <c r="X58" s="240"/>
      <c r="Y58" s="240"/>
      <c r="Z58" s="261"/>
      <c r="AA58" s="251">
        <v>50000</v>
      </c>
      <c r="AB58" s="238">
        <v>50000</v>
      </c>
      <c r="AC58" s="238">
        <v>0</v>
      </c>
      <c r="AD58" s="238">
        <v>0</v>
      </c>
      <c r="AE58" s="238">
        <v>0</v>
      </c>
      <c r="AF58" s="238">
        <v>0</v>
      </c>
      <c r="AG58" s="238">
        <v>0</v>
      </c>
      <c r="AH58" s="238">
        <v>0</v>
      </c>
      <c r="AI58" s="238">
        <v>0</v>
      </c>
      <c r="AJ58" s="238">
        <v>0</v>
      </c>
      <c r="AK58" s="238">
        <v>0</v>
      </c>
      <c r="AL58" s="100">
        <v>50000</v>
      </c>
    </row>
    <row r="59" spans="1:38" s="45" customFormat="1" x14ac:dyDescent="0.2">
      <c r="A59" s="68" t="s">
        <v>4</v>
      </c>
      <c r="B59" s="85" t="s">
        <v>117</v>
      </c>
      <c r="C59" s="95" t="s">
        <v>81</v>
      </c>
      <c r="D59" s="153" t="s">
        <v>69</v>
      </c>
      <c r="E59" s="42">
        <v>754730</v>
      </c>
      <c r="F59" s="117">
        <v>754730</v>
      </c>
      <c r="G59" s="117">
        <v>0</v>
      </c>
      <c r="H59" s="117">
        <v>0</v>
      </c>
      <c r="I59" s="117">
        <v>0</v>
      </c>
      <c r="J59" s="112">
        <v>0</v>
      </c>
      <c r="K59" s="119">
        <v>0</v>
      </c>
      <c r="L59" s="119">
        <v>0</v>
      </c>
      <c r="M59" s="119">
        <v>0</v>
      </c>
      <c r="N59" s="119">
        <v>0</v>
      </c>
      <c r="O59" s="240">
        <v>0</v>
      </c>
      <c r="P59" s="258">
        <v>0</v>
      </c>
      <c r="Q59" s="240"/>
      <c r="R59" s="240"/>
      <c r="S59" s="240"/>
      <c r="T59" s="240"/>
      <c r="U59" s="238">
        <v>0</v>
      </c>
      <c r="V59" s="240"/>
      <c r="W59" s="240"/>
      <c r="X59" s="240"/>
      <c r="Y59" s="240"/>
      <c r="Z59" s="261"/>
      <c r="AA59" s="251">
        <v>754730</v>
      </c>
      <c r="AB59" s="238">
        <v>754730</v>
      </c>
      <c r="AC59" s="238">
        <v>0</v>
      </c>
      <c r="AD59" s="238">
        <v>0</v>
      </c>
      <c r="AE59" s="238">
        <v>0</v>
      </c>
      <c r="AF59" s="238">
        <v>0</v>
      </c>
      <c r="AG59" s="238">
        <v>0</v>
      </c>
      <c r="AH59" s="238">
        <v>0</v>
      </c>
      <c r="AI59" s="238">
        <v>0</v>
      </c>
      <c r="AJ59" s="238">
        <v>0</v>
      </c>
      <c r="AK59" s="238">
        <v>0</v>
      </c>
      <c r="AL59" s="100">
        <v>754730</v>
      </c>
    </row>
    <row r="60" spans="1:38" s="45" customFormat="1" ht="16.5" customHeight="1" x14ac:dyDescent="0.2">
      <c r="A60" s="68" t="s">
        <v>5</v>
      </c>
      <c r="B60" s="85" t="s">
        <v>110</v>
      </c>
      <c r="C60" s="85" t="s">
        <v>81</v>
      </c>
      <c r="D60" s="126" t="s">
        <v>127</v>
      </c>
      <c r="E60" s="42">
        <v>91100</v>
      </c>
      <c r="F60" s="117">
        <v>91100</v>
      </c>
      <c r="G60" s="117">
        <v>0</v>
      </c>
      <c r="H60" s="117">
        <v>0</v>
      </c>
      <c r="I60" s="117">
        <v>0</v>
      </c>
      <c r="J60" s="112">
        <v>0</v>
      </c>
      <c r="K60" s="118">
        <v>0</v>
      </c>
      <c r="L60" s="118">
        <v>0</v>
      </c>
      <c r="M60" s="118">
        <v>0</v>
      </c>
      <c r="N60" s="118">
        <v>0</v>
      </c>
      <c r="O60" s="239">
        <v>0</v>
      </c>
      <c r="P60" s="258">
        <v>0</v>
      </c>
      <c r="Q60" s="239"/>
      <c r="R60" s="239"/>
      <c r="S60" s="239"/>
      <c r="T60" s="239"/>
      <c r="U60" s="238">
        <v>0</v>
      </c>
      <c r="V60" s="239"/>
      <c r="W60" s="239"/>
      <c r="X60" s="239"/>
      <c r="Y60" s="239"/>
      <c r="Z60" s="260"/>
      <c r="AA60" s="251">
        <v>91100</v>
      </c>
      <c r="AB60" s="238">
        <v>91100</v>
      </c>
      <c r="AC60" s="238">
        <v>0</v>
      </c>
      <c r="AD60" s="238">
        <v>0</v>
      </c>
      <c r="AE60" s="238">
        <v>0</v>
      </c>
      <c r="AF60" s="238">
        <v>0</v>
      </c>
      <c r="AG60" s="238">
        <v>0</v>
      </c>
      <c r="AH60" s="238">
        <v>0</v>
      </c>
      <c r="AI60" s="238">
        <v>0</v>
      </c>
      <c r="AJ60" s="238">
        <v>0</v>
      </c>
      <c r="AK60" s="238">
        <v>0</v>
      </c>
      <c r="AL60" s="100">
        <v>91100</v>
      </c>
    </row>
    <row r="61" spans="1:38" s="45" customFormat="1" x14ac:dyDescent="0.2">
      <c r="A61" s="68" t="s">
        <v>155</v>
      </c>
      <c r="B61" s="85" t="s">
        <v>156</v>
      </c>
      <c r="C61" s="85" t="s">
        <v>82</v>
      </c>
      <c r="D61" s="152" t="s">
        <v>157</v>
      </c>
      <c r="E61" s="42">
        <v>1933155</v>
      </c>
      <c r="F61" s="117">
        <v>1933155</v>
      </c>
      <c r="G61" s="117">
        <v>0</v>
      </c>
      <c r="H61" s="117">
        <v>0</v>
      </c>
      <c r="I61" s="117">
        <v>0</v>
      </c>
      <c r="J61" s="112">
        <v>0</v>
      </c>
      <c r="K61" s="118">
        <v>0</v>
      </c>
      <c r="L61" s="118">
        <v>0</v>
      </c>
      <c r="M61" s="118">
        <v>0</v>
      </c>
      <c r="N61" s="118">
        <v>0</v>
      </c>
      <c r="O61" s="239">
        <v>0</v>
      </c>
      <c r="P61" s="258">
        <v>0</v>
      </c>
      <c r="Q61" s="239"/>
      <c r="R61" s="239"/>
      <c r="S61" s="239"/>
      <c r="T61" s="239"/>
      <c r="U61" s="238">
        <v>0</v>
      </c>
      <c r="V61" s="239"/>
      <c r="W61" s="239"/>
      <c r="X61" s="239"/>
      <c r="Y61" s="239"/>
      <c r="Z61" s="260"/>
      <c r="AA61" s="251">
        <v>1933155</v>
      </c>
      <c r="AB61" s="238">
        <v>1933155</v>
      </c>
      <c r="AC61" s="238">
        <v>0</v>
      </c>
      <c r="AD61" s="238">
        <v>0</v>
      </c>
      <c r="AE61" s="238">
        <v>0</v>
      </c>
      <c r="AF61" s="238">
        <v>0</v>
      </c>
      <c r="AG61" s="238">
        <v>0</v>
      </c>
      <c r="AH61" s="238">
        <v>0</v>
      </c>
      <c r="AI61" s="238">
        <v>0</v>
      </c>
      <c r="AJ61" s="238">
        <v>0</v>
      </c>
      <c r="AK61" s="238">
        <v>0</v>
      </c>
      <c r="AL61" s="100">
        <v>1933155</v>
      </c>
    </row>
    <row r="62" spans="1:38" s="45" customFormat="1" x14ac:dyDescent="0.2">
      <c r="A62" s="68" t="s">
        <v>6</v>
      </c>
      <c r="B62" s="85" t="s">
        <v>111</v>
      </c>
      <c r="C62" s="85" t="s">
        <v>80</v>
      </c>
      <c r="D62" s="152" t="s">
        <v>147</v>
      </c>
      <c r="E62" s="42">
        <v>28100</v>
      </c>
      <c r="F62" s="117">
        <v>28100</v>
      </c>
      <c r="G62" s="117">
        <v>0</v>
      </c>
      <c r="H62" s="117">
        <v>0</v>
      </c>
      <c r="I62" s="117">
        <v>0</v>
      </c>
      <c r="J62" s="112">
        <v>0</v>
      </c>
      <c r="K62" s="118">
        <v>0</v>
      </c>
      <c r="L62" s="118">
        <v>0</v>
      </c>
      <c r="M62" s="118">
        <v>0</v>
      </c>
      <c r="N62" s="118">
        <v>0</v>
      </c>
      <c r="O62" s="239">
        <v>0</v>
      </c>
      <c r="P62" s="258">
        <v>20795</v>
      </c>
      <c r="Q62" s="239">
        <v>20795</v>
      </c>
      <c r="R62" s="239"/>
      <c r="S62" s="239"/>
      <c r="T62" s="239"/>
      <c r="U62" s="238">
        <v>0</v>
      </c>
      <c r="V62" s="239"/>
      <c r="W62" s="239"/>
      <c r="X62" s="239"/>
      <c r="Y62" s="239"/>
      <c r="Z62" s="260"/>
      <c r="AA62" s="251">
        <v>48895</v>
      </c>
      <c r="AB62" s="238">
        <v>48895</v>
      </c>
      <c r="AC62" s="238">
        <v>0</v>
      </c>
      <c r="AD62" s="238">
        <v>0</v>
      </c>
      <c r="AE62" s="238">
        <v>0</v>
      </c>
      <c r="AF62" s="238">
        <v>0</v>
      </c>
      <c r="AG62" s="238">
        <v>0</v>
      </c>
      <c r="AH62" s="238">
        <v>0</v>
      </c>
      <c r="AI62" s="238">
        <v>0</v>
      </c>
      <c r="AJ62" s="238">
        <v>0</v>
      </c>
      <c r="AK62" s="238">
        <v>0</v>
      </c>
      <c r="AL62" s="100">
        <v>48895</v>
      </c>
    </row>
    <row r="63" spans="1:38" s="45" customFormat="1" x14ac:dyDescent="0.2">
      <c r="A63" s="68" t="s">
        <v>8</v>
      </c>
      <c r="B63" s="85" t="s">
        <v>7</v>
      </c>
      <c r="C63" s="95" t="s">
        <v>74</v>
      </c>
      <c r="D63" s="153" t="s">
        <v>118</v>
      </c>
      <c r="E63" s="42">
        <v>3100</v>
      </c>
      <c r="F63" s="117">
        <v>3100</v>
      </c>
      <c r="G63" s="117">
        <v>0</v>
      </c>
      <c r="H63" s="117">
        <v>0</v>
      </c>
      <c r="I63" s="117">
        <v>0</v>
      </c>
      <c r="J63" s="112">
        <v>0</v>
      </c>
      <c r="K63" s="119">
        <v>0</v>
      </c>
      <c r="L63" s="119">
        <v>0</v>
      </c>
      <c r="M63" s="119">
        <v>0</v>
      </c>
      <c r="N63" s="119">
        <v>0</v>
      </c>
      <c r="O63" s="240">
        <v>0</v>
      </c>
      <c r="P63" s="258">
        <v>0</v>
      </c>
      <c r="Q63" s="240"/>
      <c r="R63" s="240"/>
      <c r="S63" s="240"/>
      <c r="T63" s="240"/>
      <c r="U63" s="238">
        <v>0</v>
      </c>
      <c r="V63" s="240"/>
      <c r="W63" s="240"/>
      <c r="X63" s="240"/>
      <c r="Y63" s="240"/>
      <c r="Z63" s="261"/>
      <c r="AA63" s="251">
        <v>3100</v>
      </c>
      <c r="AB63" s="238">
        <v>3100</v>
      </c>
      <c r="AC63" s="238">
        <v>0</v>
      </c>
      <c r="AD63" s="238">
        <v>0</v>
      </c>
      <c r="AE63" s="238">
        <v>0</v>
      </c>
      <c r="AF63" s="238">
        <v>0</v>
      </c>
      <c r="AG63" s="238">
        <v>0</v>
      </c>
      <c r="AH63" s="238">
        <v>0</v>
      </c>
      <c r="AI63" s="238">
        <v>0</v>
      </c>
      <c r="AJ63" s="238">
        <v>0</v>
      </c>
      <c r="AK63" s="238">
        <v>0</v>
      </c>
      <c r="AL63" s="100">
        <v>3100</v>
      </c>
    </row>
    <row r="64" spans="1:38" s="45" customFormat="1" x14ac:dyDescent="0.2">
      <c r="A64" s="68" t="s">
        <v>9</v>
      </c>
      <c r="B64" s="85" t="s">
        <v>10</v>
      </c>
      <c r="C64" s="95" t="s">
        <v>74</v>
      </c>
      <c r="D64" s="153" t="s">
        <v>119</v>
      </c>
      <c r="E64" s="42">
        <v>10400</v>
      </c>
      <c r="F64" s="117">
        <v>10400</v>
      </c>
      <c r="G64" s="117">
        <v>0</v>
      </c>
      <c r="H64" s="117">
        <v>0</v>
      </c>
      <c r="I64" s="117">
        <v>0</v>
      </c>
      <c r="J64" s="112">
        <v>0</v>
      </c>
      <c r="K64" s="119">
        <v>0</v>
      </c>
      <c r="L64" s="119">
        <v>0</v>
      </c>
      <c r="M64" s="119">
        <v>0</v>
      </c>
      <c r="N64" s="119">
        <v>0</v>
      </c>
      <c r="O64" s="240">
        <v>0</v>
      </c>
      <c r="P64" s="258">
        <v>0</v>
      </c>
      <c r="Q64" s="240"/>
      <c r="R64" s="240"/>
      <c r="S64" s="240"/>
      <c r="T64" s="240"/>
      <c r="U64" s="238">
        <v>0</v>
      </c>
      <c r="V64" s="240"/>
      <c r="W64" s="240"/>
      <c r="X64" s="240"/>
      <c r="Y64" s="240"/>
      <c r="Z64" s="261"/>
      <c r="AA64" s="251">
        <v>10400</v>
      </c>
      <c r="AB64" s="238">
        <v>10400</v>
      </c>
      <c r="AC64" s="238">
        <v>0</v>
      </c>
      <c r="AD64" s="238">
        <v>0</v>
      </c>
      <c r="AE64" s="238">
        <v>0</v>
      </c>
      <c r="AF64" s="238">
        <v>0</v>
      </c>
      <c r="AG64" s="238">
        <v>0</v>
      </c>
      <c r="AH64" s="238">
        <v>0</v>
      </c>
      <c r="AI64" s="238">
        <v>0</v>
      </c>
      <c r="AJ64" s="238">
        <v>0</v>
      </c>
      <c r="AK64" s="238">
        <v>0</v>
      </c>
      <c r="AL64" s="100">
        <v>10400</v>
      </c>
    </row>
    <row r="65" spans="1:38" s="45" customFormat="1" x14ac:dyDescent="0.2">
      <c r="A65" s="83" t="s">
        <v>282</v>
      </c>
      <c r="B65" s="84" t="s">
        <v>283</v>
      </c>
      <c r="C65" s="96" t="s">
        <v>82</v>
      </c>
      <c r="D65" s="153" t="s">
        <v>284</v>
      </c>
      <c r="E65" s="42">
        <v>11350279</v>
      </c>
      <c r="F65" s="117">
        <v>11350279</v>
      </c>
      <c r="G65" s="117">
        <v>8573490</v>
      </c>
      <c r="H65" s="117">
        <v>250985.4</v>
      </c>
      <c r="I65" s="117">
        <v>0</v>
      </c>
      <c r="J65" s="112">
        <v>127121</v>
      </c>
      <c r="K65" s="119">
        <v>0</v>
      </c>
      <c r="L65" s="119">
        <v>127121</v>
      </c>
      <c r="M65" s="119">
        <v>12744</v>
      </c>
      <c r="N65" s="119">
        <v>0</v>
      </c>
      <c r="O65" s="240">
        <v>0</v>
      </c>
      <c r="P65" s="258">
        <v>0</v>
      </c>
      <c r="Q65" s="240"/>
      <c r="R65" s="240"/>
      <c r="S65" s="240"/>
      <c r="T65" s="240"/>
      <c r="U65" s="238">
        <v>0</v>
      </c>
      <c r="V65" s="240"/>
      <c r="W65" s="240"/>
      <c r="X65" s="240"/>
      <c r="Y65" s="240"/>
      <c r="Z65" s="261"/>
      <c r="AA65" s="251">
        <v>11350279</v>
      </c>
      <c r="AB65" s="238">
        <v>11350279</v>
      </c>
      <c r="AC65" s="238">
        <v>8573490</v>
      </c>
      <c r="AD65" s="238">
        <v>250985.4</v>
      </c>
      <c r="AE65" s="238">
        <v>0</v>
      </c>
      <c r="AF65" s="238">
        <v>127121</v>
      </c>
      <c r="AG65" s="238">
        <v>0</v>
      </c>
      <c r="AH65" s="238">
        <v>127121</v>
      </c>
      <c r="AI65" s="238">
        <v>12744</v>
      </c>
      <c r="AJ65" s="238">
        <v>0</v>
      </c>
      <c r="AK65" s="238">
        <v>0</v>
      </c>
      <c r="AL65" s="100">
        <v>11477400</v>
      </c>
    </row>
    <row r="66" spans="1:38" s="45" customFormat="1" ht="38.25" x14ac:dyDescent="0.2">
      <c r="A66" s="83" t="s">
        <v>12</v>
      </c>
      <c r="B66" s="84" t="s">
        <v>101</v>
      </c>
      <c r="C66" s="96" t="s">
        <v>83</v>
      </c>
      <c r="D66" s="126" t="s">
        <v>148</v>
      </c>
      <c r="E66" s="42">
        <v>1020000</v>
      </c>
      <c r="F66" s="117">
        <v>1020000</v>
      </c>
      <c r="G66" s="117">
        <v>0</v>
      </c>
      <c r="H66" s="117">
        <v>0</v>
      </c>
      <c r="I66" s="117">
        <v>0</v>
      </c>
      <c r="J66" s="112">
        <v>0</v>
      </c>
      <c r="K66" s="118">
        <v>0</v>
      </c>
      <c r="L66" s="118">
        <v>0</v>
      </c>
      <c r="M66" s="118">
        <v>0</v>
      </c>
      <c r="N66" s="118">
        <v>0</v>
      </c>
      <c r="O66" s="239">
        <v>0</v>
      </c>
      <c r="P66" s="258">
        <v>-117000</v>
      </c>
      <c r="Q66" s="239">
        <v>-117000</v>
      </c>
      <c r="R66" s="239"/>
      <c r="S66" s="239"/>
      <c r="T66" s="239"/>
      <c r="U66" s="238">
        <v>0</v>
      </c>
      <c r="V66" s="239"/>
      <c r="W66" s="239"/>
      <c r="X66" s="239"/>
      <c r="Y66" s="239"/>
      <c r="Z66" s="260"/>
      <c r="AA66" s="251">
        <v>903000</v>
      </c>
      <c r="AB66" s="238">
        <v>903000</v>
      </c>
      <c r="AC66" s="238">
        <v>0</v>
      </c>
      <c r="AD66" s="238">
        <v>0</v>
      </c>
      <c r="AE66" s="238">
        <v>0</v>
      </c>
      <c r="AF66" s="238">
        <v>0</v>
      </c>
      <c r="AG66" s="238">
        <v>0</v>
      </c>
      <c r="AH66" s="238">
        <v>0</v>
      </c>
      <c r="AI66" s="238">
        <v>0</v>
      </c>
      <c r="AJ66" s="238">
        <v>0</v>
      </c>
      <c r="AK66" s="238">
        <v>0</v>
      </c>
      <c r="AL66" s="100">
        <v>903000</v>
      </c>
    </row>
    <row r="67" spans="1:38" s="45" customFormat="1" ht="25.5" x14ac:dyDescent="0.2">
      <c r="A67" s="83" t="s">
        <v>150</v>
      </c>
      <c r="B67" s="84" t="s">
        <v>151</v>
      </c>
      <c r="C67" s="84" t="s">
        <v>83</v>
      </c>
      <c r="D67" s="125" t="s">
        <v>149</v>
      </c>
      <c r="E67" s="42">
        <v>13091</v>
      </c>
      <c r="F67" s="117">
        <v>13091</v>
      </c>
      <c r="G67" s="117">
        <v>0</v>
      </c>
      <c r="H67" s="117">
        <v>0</v>
      </c>
      <c r="I67" s="117">
        <v>0</v>
      </c>
      <c r="J67" s="112">
        <v>0</v>
      </c>
      <c r="K67" s="114">
        <v>0</v>
      </c>
      <c r="L67" s="114">
        <v>0</v>
      </c>
      <c r="M67" s="114">
        <v>0</v>
      </c>
      <c r="N67" s="114">
        <v>0</v>
      </c>
      <c r="O67" s="244">
        <v>0</v>
      </c>
      <c r="P67" s="258">
        <v>0</v>
      </c>
      <c r="Q67" s="244"/>
      <c r="R67" s="244"/>
      <c r="S67" s="244"/>
      <c r="T67" s="244"/>
      <c r="U67" s="238">
        <v>0</v>
      </c>
      <c r="V67" s="244"/>
      <c r="W67" s="244"/>
      <c r="X67" s="244"/>
      <c r="Y67" s="244"/>
      <c r="Z67" s="263"/>
      <c r="AA67" s="251">
        <v>13091</v>
      </c>
      <c r="AB67" s="238">
        <v>13091</v>
      </c>
      <c r="AC67" s="238">
        <v>0</v>
      </c>
      <c r="AD67" s="238">
        <v>0</v>
      </c>
      <c r="AE67" s="238">
        <v>0</v>
      </c>
      <c r="AF67" s="238">
        <v>0</v>
      </c>
      <c r="AG67" s="238">
        <v>0</v>
      </c>
      <c r="AH67" s="238">
        <v>0</v>
      </c>
      <c r="AI67" s="238">
        <v>0</v>
      </c>
      <c r="AJ67" s="238">
        <v>0</v>
      </c>
      <c r="AK67" s="238">
        <v>0</v>
      </c>
      <c r="AL67" s="100">
        <v>13091</v>
      </c>
    </row>
    <row r="68" spans="1:38" s="45" customFormat="1" ht="38.25" x14ac:dyDescent="0.2">
      <c r="A68" s="83" t="s">
        <v>11</v>
      </c>
      <c r="B68" s="84" t="s">
        <v>44</v>
      </c>
      <c r="C68" s="84" t="s">
        <v>62</v>
      </c>
      <c r="D68" s="126" t="s">
        <v>152</v>
      </c>
      <c r="E68" s="42">
        <v>20200</v>
      </c>
      <c r="F68" s="117">
        <v>20200</v>
      </c>
      <c r="G68" s="117">
        <v>0</v>
      </c>
      <c r="H68" s="117">
        <v>0</v>
      </c>
      <c r="I68" s="117">
        <v>0</v>
      </c>
      <c r="J68" s="112">
        <v>0</v>
      </c>
      <c r="K68" s="118">
        <v>0</v>
      </c>
      <c r="L68" s="118">
        <v>0</v>
      </c>
      <c r="M68" s="118">
        <v>0</v>
      </c>
      <c r="N68" s="118">
        <v>0</v>
      </c>
      <c r="O68" s="239">
        <v>0</v>
      </c>
      <c r="P68" s="258">
        <v>0</v>
      </c>
      <c r="Q68" s="239"/>
      <c r="R68" s="239"/>
      <c r="S68" s="239"/>
      <c r="T68" s="239"/>
      <c r="U68" s="238">
        <v>0</v>
      </c>
      <c r="V68" s="239"/>
      <c r="W68" s="239"/>
      <c r="X68" s="239"/>
      <c r="Y68" s="239"/>
      <c r="Z68" s="260"/>
      <c r="AA68" s="251">
        <v>20200</v>
      </c>
      <c r="AB68" s="238">
        <v>20200</v>
      </c>
      <c r="AC68" s="238">
        <v>0</v>
      </c>
      <c r="AD68" s="238">
        <v>0</v>
      </c>
      <c r="AE68" s="238">
        <v>0</v>
      </c>
      <c r="AF68" s="238">
        <v>0</v>
      </c>
      <c r="AG68" s="238">
        <v>0</v>
      </c>
      <c r="AH68" s="238">
        <v>0</v>
      </c>
      <c r="AI68" s="238">
        <v>0</v>
      </c>
      <c r="AJ68" s="238">
        <v>0</v>
      </c>
      <c r="AK68" s="238">
        <v>0</v>
      </c>
      <c r="AL68" s="100">
        <v>20200</v>
      </c>
    </row>
    <row r="69" spans="1:38" s="45" customFormat="1" x14ac:dyDescent="0.2">
      <c r="A69" s="83" t="s">
        <v>294</v>
      </c>
      <c r="B69" s="84" t="s">
        <v>295</v>
      </c>
      <c r="C69" s="84" t="s">
        <v>80</v>
      </c>
      <c r="D69" s="126" t="s">
        <v>296</v>
      </c>
      <c r="E69" s="42">
        <v>7700</v>
      </c>
      <c r="F69" s="117">
        <v>7700</v>
      </c>
      <c r="G69" s="117">
        <v>0</v>
      </c>
      <c r="H69" s="117">
        <v>0</v>
      </c>
      <c r="I69" s="117">
        <v>0</v>
      </c>
      <c r="J69" s="112">
        <v>0</v>
      </c>
      <c r="K69" s="118">
        <v>0</v>
      </c>
      <c r="L69" s="118">
        <v>0</v>
      </c>
      <c r="M69" s="118">
        <v>0</v>
      </c>
      <c r="N69" s="118">
        <v>0</v>
      </c>
      <c r="O69" s="239">
        <v>0</v>
      </c>
      <c r="P69" s="258">
        <v>0</v>
      </c>
      <c r="Q69" s="239"/>
      <c r="R69" s="239"/>
      <c r="S69" s="239"/>
      <c r="T69" s="239"/>
      <c r="U69" s="238">
        <v>0</v>
      </c>
      <c r="V69" s="239"/>
      <c r="W69" s="239"/>
      <c r="X69" s="239"/>
      <c r="Y69" s="239"/>
      <c r="Z69" s="260"/>
      <c r="AA69" s="251">
        <v>7700</v>
      </c>
      <c r="AB69" s="238">
        <v>7700</v>
      </c>
      <c r="AC69" s="238">
        <v>0</v>
      </c>
      <c r="AD69" s="238">
        <v>0</v>
      </c>
      <c r="AE69" s="238">
        <v>0</v>
      </c>
      <c r="AF69" s="238">
        <v>0</v>
      </c>
      <c r="AG69" s="238">
        <v>0</v>
      </c>
      <c r="AH69" s="238">
        <v>0</v>
      </c>
      <c r="AI69" s="238">
        <v>0</v>
      </c>
      <c r="AJ69" s="238">
        <v>0</v>
      </c>
      <c r="AK69" s="238">
        <v>0</v>
      </c>
      <c r="AL69" s="100">
        <v>7700</v>
      </c>
    </row>
    <row r="70" spans="1:38" s="45" customFormat="1" ht="38.25" hidden="1" x14ac:dyDescent="0.2">
      <c r="A70" s="83" t="s">
        <v>315</v>
      </c>
      <c r="B70" s="84" t="s">
        <v>316</v>
      </c>
      <c r="C70" s="84" t="s">
        <v>84</v>
      </c>
      <c r="D70" s="126" t="s">
        <v>317</v>
      </c>
      <c r="E70" s="42">
        <v>0</v>
      </c>
      <c r="F70" s="117">
        <v>0</v>
      </c>
      <c r="G70" s="117">
        <v>0</v>
      </c>
      <c r="H70" s="117">
        <v>0</v>
      </c>
      <c r="I70" s="117">
        <v>0</v>
      </c>
      <c r="J70" s="112">
        <v>0</v>
      </c>
      <c r="K70" s="118">
        <v>0</v>
      </c>
      <c r="L70" s="118">
        <v>0</v>
      </c>
      <c r="M70" s="118">
        <v>0</v>
      </c>
      <c r="N70" s="118">
        <v>0</v>
      </c>
      <c r="O70" s="239">
        <v>0</v>
      </c>
      <c r="P70" s="258">
        <v>0</v>
      </c>
      <c r="Q70" s="239"/>
      <c r="R70" s="239"/>
      <c r="S70" s="239"/>
      <c r="T70" s="239"/>
      <c r="U70" s="238">
        <v>0</v>
      </c>
      <c r="V70" s="239"/>
      <c r="W70" s="239"/>
      <c r="X70" s="239"/>
      <c r="Y70" s="239"/>
      <c r="Z70" s="260"/>
      <c r="AA70" s="251">
        <v>0</v>
      </c>
      <c r="AB70" s="238">
        <v>0</v>
      </c>
      <c r="AC70" s="238">
        <v>0</v>
      </c>
      <c r="AD70" s="238">
        <v>0</v>
      </c>
      <c r="AE70" s="238">
        <v>0</v>
      </c>
      <c r="AF70" s="238">
        <v>0</v>
      </c>
      <c r="AG70" s="238">
        <v>0</v>
      </c>
      <c r="AH70" s="238">
        <v>0</v>
      </c>
      <c r="AI70" s="238">
        <v>0</v>
      </c>
      <c r="AJ70" s="238">
        <v>0</v>
      </c>
      <c r="AK70" s="238">
        <v>0</v>
      </c>
      <c r="AL70" s="100">
        <v>0</v>
      </c>
    </row>
    <row r="71" spans="1:38" s="45" customFormat="1" ht="26.25" thickBot="1" x14ac:dyDescent="0.25">
      <c r="A71" s="93" t="s">
        <v>153</v>
      </c>
      <c r="B71" s="94" t="s">
        <v>154</v>
      </c>
      <c r="C71" s="94" t="s">
        <v>80</v>
      </c>
      <c r="D71" s="164" t="s">
        <v>264</v>
      </c>
      <c r="E71" s="162">
        <v>64600</v>
      </c>
      <c r="F71" s="134">
        <v>64600</v>
      </c>
      <c r="G71" s="134">
        <v>0</v>
      </c>
      <c r="H71" s="134">
        <v>0</v>
      </c>
      <c r="I71" s="134">
        <v>0</v>
      </c>
      <c r="J71" s="135">
        <v>0</v>
      </c>
      <c r="K71" s="146">
        <v>0</v>
      </c>
      <c r="L71" s="146">
        <v>0</v>
      </c>
      <c r="M71" s="146">
        <v>0</v>
      </c>
      <c r="N71" s="146">
        <v>0</v>
      </c>
      <c r="O71" s="246">
        <v>0</v>
      </c>
      <c r="P71" s="258">
        <v>0</v>
      </c>
      <c r="Q71" s="246"/>
      <c r="R71" s="246"/>
      <c r="S71" s="246"/>
      <c r="T71" s="246"/>
      <c r="U71" s="238">
        <v>0</v>
      </c>
      <c r="V71" s="246"/>
      <c r="W71" s="246"/>
      <c r="X71" s="246"/>
      <c r="Y71" s="246"/>
      <c r="Z71" s="265"/>
      <c r="AA71" s="251">
        <v>64600</v>
      </c>
      <c r="AB71" s="238">
        <v>64600</v>
      </c>
      <c r="AC71" s="238">
        <v>0</v>
      </c>
      <c r="AD71" s="238">
        <v>0</v>
      </c>
      <c r="AE71" s="238">
        <v>0</v>
      </c>
      <c r="AF71" s="238">
        <v>0</v>
      </c>
      <c r="AG71" s="238">
        <v>0</v>
      </c>
      <c r="AH71" s="238">
        <v>0</v>
      </c>
      <c r="AI71" s="238">
        <v>0</v>
      </c>
      <c r="AJ71" s="238">
        <v>0</v>
      </c>
      <c r="AK71" s="238">
        <v>0</v>
      </c>
      <c r="AL71" s="100">
        <v>64600</v>
      </c>
    </row>
    <row r="72" spans="1:38" s="58" customFormat="1" x14ac:dyDescent="0.2">
      <c r="A72" s="29" t="s">
        <v>98</v>
      </c>
      <c r="B72" s="30"/>
      <c r="C72" s="30"/>
      <c r="D72" s="160" t="s">
        <v>47</v>
      </c>
      <c r="E72" s="55">
        <v>21715580</v>
      </c>
      <c r="F72" s="55">
        <v>21715580</v>
      </c>
      <c r="G72" s="55">
        <v>13220740</v>
      </c>
      <c r="H72" s="55">
        <v>2498000</v>
      </c>
      <c r="I72" s="55">
        <v>0</v>
      </c>
      <c r="J72" s="55">
        <v>455250</v>
      </c>
      <c r="K72" s="55">
        <v>0</v>
      </c>
      <c r="L72" s="55">
        <v>455250</v>
      </c>
      <c r="M72" s="55">
        <v>272000</v>
      </c>
      <c r="N72" s="55">
        <v>17400</v>
      </c>
      <c r="O72" s="242">
        <v>0</v>
      </c>
      <c r="P72" s="120">
        <v>0</v>
      </c>
      <c r="Q72" s="55">
        <v>0</v>
      </c>
      <c r="R72" s="55">
        <v>0</v>
      </c>
      <c r="S72" s="55">
        <v>0</v>
      </c>
      <c r="T72" s="55">
        <v>0</v>
      </c>
      <c r="U72" s="55">
        <v>0</v>
      </c>
      <c r="V72" s="55">
        <v>0</v>
      </c>
      <c r="W72" s="55">
        <v>0</v>
      </c>
      <c r="X72" s="55">
        <v>0</v>
      </c>
      <c r="Y72" s="55">
        <v>0</v>
      </c>
      <c r="Z72" s="121">
        <v>0</v>
      </c>
      <c r="AA72" s="252">
        <v>21715580</v>
      </c>
      <c r="AB72" s="55">
        <v>21715580</v>
      </c>
      <c r="AC72" s="55">
        <v>13220740</v>
      </c>
      <c r="AD72" s="55">
        <v>2498000</v>
      </c>
      <c r="AE72" s="55">
        <v>0</v>
      </c>
      <c r="AF72" s="55">
        <v>455250</v>
      </c>
      <c r="AG72" s="55">
        <v>0</v>
      </c>
      <c r="AH72" s="55">
        <v>455250</v>
      </c>
      <c r="AI72" s="55">
        <v>272000</v>
      </c>
      <c r="AJ72" s="55">
        <v>17400</v>
      </c>
      <c r="AK72" s="55">
        <v>0</v>
      </c>
      <c r="AL72" s="55">
        <v>22170830</v>
      </c>
    </row>
    <row r="73" spans="1:38" s="58" customFormat="1" x14ac:dyDescent="0.2">
      <c r="A73" s="26" t="s">
        <v>100</v>
      </c>
      <c r="B73" s="27"/>
      <c r="C73" s="27"/>
      <c r="D73" s="150" t="s">
        <v>47</v>
      </c>
      <c r="E73" s="54">
        <v>21715580</v>
      </c>
      <c r="F73" s="54">
        <v>21715580</v>
      </c>
      <c r="G73" s="54">
        <v>13220740</v>
      </c>
      <c r="H73" s="54">
        <v>2498000</v>
      </c>
      <c r="I73" s="54">
        <v>0</v>
      </c>
      <c r="J73" s="54">
        <v>455250</v>
      </c>
      <c r="K73" s="54">
        <v>0</v>
      </c>
      <c r="L73" s="54">
        <v>455250</v>
      </c>
      <c r="M73" s="54">
        <v>272000</v>
      </c>
      <c r="N73" s="54">
        <v>17400</v>
      </c>
      <c r="O73" s="243">
        <v>0</v>
      </c>
      <c r="P73" s="122">
        <v>0</v>
      </c>
      <c r="Q73" s="54">
        <v>0</v>
      </c>
      <c r="R73" s="54">
        <v>0</v>
      </c>
      <c r="S73" s="54">
        <v>0</v>
      </c>
      <c r="T73" s="54">
        <v>0</v>
      </c>
      <c r="U73" s="54">
        <v>0</v>
      </c>
      <c r="V73" s="54">
        <v>0</v>
      </c>
      <c r="W73" s="54">
        <v>0</v>
      </c>
      <c r="X73" s="54">
        <v>0</v>
      </c>
      <c r="Y73" s="54">
        <v>0</v>
      </c>
      <c r="Z73" s="123">
        <v>0</v>
      </c>
      <c r="AA73" s="253">
        <v>21715580</v>
      </c>
      <c r="AB73" s="54">
        <v>21715580</v>
      </c>
      <c r="AC73" s="54">
        <v>13220740</v>
      </c>
      <c r="AD73" s="54">
        <v>2498000</v>
      </c>
      <c r="AE73" s="54">
        <v>0</v>
      </c>
      <c r="AF73" s="54">
        <v>455250</v>
      </c>
      <c r="AG73" s="54">
        <v>0</v>
      </c>
      <c r="AH73" s="54">
        <v>455250</v>
      </c>
      <c r="AI73" s="54">
        <v>272000</v>
      </c>
      <c r="AJ73" s="54">
        <v>17400</v>
      </c>
      <c r="AK73" s="54">
        <v>0</v>
      </c>
      <c r="AL73" s="54">
        <v>22170830</v>
      </c>
    </row>
    <row r="74" spans="1:38" s="45" customFormat="1" ht="17.45" customHeight="1" x14ac:dyDescent="0.2">
      <c r="A74" s="70" t="s">
        <v>14</v>
      </c>
      <c r="B74" s="71" t="s">
        <v>139</v>
      </c>
      <c r="C74" s="69" t="s">
        <v>61</v>
      </c>
      <c r="D74" s="151" t="s">
        <v>239</v>
      </c>
      <c r="E74" s="42">
        <v>390407</v>
      </c>
      <c r="F74" s="117">
        <v>390407</v>
      </c>
      <c r="G74" s="117">
        <v>279473</v>
      </c>
      <c r="H74" s="117">
        <v>30700</v>
      </c>
      <c r="I74" s="117">
        <v>0</v>
      </c>
      <c r="J74" s="112">
        <v>0</v>
      </c>
      <c r="K74" s="117">
        <v>0</v>
      </c>
      <c r="L74" s="117">
        <v>0</v>
      </c>
      <c r="M74" s="117">
        <v>0</v>
      </c>
      <c r="N74" s="117">
        <v>0</v>
      </c>
      <c r="O74" s="238">
        <v>0</v>
      </c>
      <c r="P74" s="258">
        <v>0</v>
      </c>
      <c r="Q74" s="238"/>
      <c r="R74" s="238"/>
      <c r="S74" s="238"/>
      <c r="T74" s="238"/>
      <c r="U74" s="238">
        <v>0</v>
      </c>
      <c r="V74" s="238"/>
      <c r="W74" s="238"/>
      <c r="X74" s="238"/>
      <c r="Y74" s="238"/>
      <c r="Z74" s="259"/>
      <c r="AA74" s="251">
        <v>390407</v>
      </c>
      <c r="AB74" s="238">
        <v>390407</v>
      </c>
      <c r="AC74" s="238">
        <v>279473</v>
      </c>
      <c r="AD74" s="238">
        <v>30700</v>
      </c>
      <c r="AE74" s="238">
        <v>0</v>
      </c>
      <c r="AF74" s="238">
        <v>0</v>
      </c>
      <c r="AG74" s="238">
        <v>0</v>
      </c>
      <c r="AH74" s="238">
        <v>0</v>
      </c>
      <c r="AI74" s="238">
        <v>0</v>
      </c>
      <c r="AJ74" s="238">
        <v>0</v>
      </c>
      <c r="AK74" s="238">
        <v>0</v>
      </c>
      <c r="AL74" s="100">
        <v>390407</v>
      </c>
    </row>
    <row r="75" spans="1:38" s="45" customFormat="1" x14ac:dyDescent="0.2">
      <c r="A75" s="70" t="s">
        <v>233</v>
      </c>
      <c r="B75" s="71" t="s">
        <v>234</v>
      </c>
      <c r="C75" s="69" t="s">
        <v>88</v>
      </c>
      <c r="D75" s="151" t="s">
        <v>235</v>
      </c>
      <c r="E75" s="42">
        <v>3233486</v>
      </c>
      <c r="F75" s="117">
        <v>3233486</v>
      </c>
      <c r="G75" s="117">
        <v>1777773</v>
      </c>
      <c r="H75" s="117">
        <v>220100</v>
      </c>
      <c r="I75" s="117">
        <v>0</v>
      </c>
      <c r="J75" s="112">
        <v>15860</v>
      </c>
      <c r="K75" s="117">
        <v>0</v>
      </c>
      <c r="L75" s="117">
        <v>15860</v>
      </c>
      <c r="M75" s="117">
        <v>3000</v>
      </c>
      <c r="N75" s="117">
        <v>1700</v>
      </c>
      <c r="O75" s="238">
        <v>0</v>
      </c>
      <c r="P75" s="258">
        <v>0</v>
      </c>
      <c r="Q75" s="238"/>
      <c r="R75" s="238"/>
      <c r="S75" s="238"/>
      <c r="T75" s="238"/>
      <c r="U75" s="238">
        <v>0</v>
      </c>
      <c r="V75" s="238"/>
      <c r="W75" s="238"/>
      <c r="X75" s="238"/>
      <c r="Y75" s="238"/>
      <c r="Z75" s="259"/>
      <c r="AA75" s="251">
        <v>3233486</v>
      </c>
      <c r="AB75" s="238">
        <v>3233486</v>
      </c>
      <c r="AC75" s="238">
        <v>1777773</v>
      </c>
      <c r="AD75" s="238">
        <v>220100</v>
      </c>
      <c r="AE75" s="238">
        <v>0</v>
      </c>
      <c r="AF75" s="238">
        <v>15860</v>
      </c>
      <c r="AG75" s="238">
        <v>0</v>
      </c>
      <c r="AH75" s="238">
        <v>15860</v>
      </c>
      <c r="AI75" s="238">
        <v>3000</v>
      </c>
      <c r="AJ75" s="238">
        <v>1700</v>
      </c>
      <c r="AK75" s="238">
        <v>0</v>
      </c>
      <c r="AL75" s="100">
        <v>3249346</v>
      </c>
    </row>
    <row r="76" spans="1:38" s="45" customFormat="1" x14ac:dyDescent="0.2">
      <c r="A76" s="83" t="s">
        <v>17</v>
      </c>
      <c r="B76" s="84" t="s">
        <v>18</v>
      </c>
      <c r="C76" s="85" t="s">
        <v>88</v>
      </c>
      <c r="D76" s="152" t="s">
        <v>19</v>
      </c>
      <c r="E76" s="42">
        <v>1655479</v>
      </c>
      <c r="F76" s="117">
        <v>1655479</v>
      </c>
      <c r="G76" s="117">
        <v>838688</v>
      </c>
      <c r="H76" s="117">
        <v>312000</v>
      </c>
      <c r="I76" s="117">
        <v>0</v>
      </c>
      <c r="J76" s="112">
        <v>12190</v>
      </c>
      <c r="K76" s="118">
        <v>0</v>
      </c>
      <c r="L76" s="118">
        <v>12190</v>
      </c>
      <c r="M76" s="118">
        <v>2000</v>
      </c>
      <c r="N76" s="118">
        <v>1100</v>
      </c>
      <c r="O76" s="239">
        <v>0</v>
      </c>
      <c r="P76" s="258">
        <v>0</v>
      </c>
      <c r="Q76" s="239"/>
      <c r="R76" s="239"/>
      <c r="S76" s="239"/>
      <c r="T76" s="239"/>
      <c r="U76" s="238">
        <v>0</v>
      </c>
      <c r="V76" s="239"/>
      <c r="W76" s="239"/>
      <c r="X76" s="239"/>
      <c r="Y76" s="239"/>
      <c r="Z76" s="260"/>
      <c r="AA76" s="251">
        <v>1655479</v>
      </c>
      <c r="AB76" s="238">
        <v>1655479</v>
      </c>
      <c r="AC76" s="238">
        <v>838688</v>
      </c>
      <c r="AD76" s="238">
        <v>312000</v>
      </c>
      <c r="AE76" s="238">
        <v>0</v>
      </c>
      <c r="AF76" s="238">
        <v>12190</v>
      </c>
      <c r="AG76" s="238">
        <v>0</v>
      </c>
      <c r="AH76" s="238">
        <v>12190</v>
      </c>
      <c r="AI76" s="238">
        <v>2000</v>
      </c>
      <c r="AJ76" s="238">
        <v>1100</v>
      </c>
      <c r="AK76" s="238">
        <v>0</v>
      </c>
      <c r="AL76" s="100">
        <v>1667669</v>
      </c>
    </row>
    <row r="77" spans="1:38" s="45" customFormat="1" x14ac:dyDescent="0.2">
      <c r="A77" s="83" t="s">
        <v>20</v>
      </c>
      <c r="B77" s="84" t="s">
        <v>21</v>
      </c>
      <c r="C77" s="85" t="s">
        <v>89</v>
      </c>
      <c r="D77" s="152" t="s">
        <v>22</v>
      </c>
      <c r="E77" s="42">
        <v>8268330</v>
      </c>
      <c r="F77" s="117">
        <v>8268330</v>
      </c>
      <c r="G77" s="117">
        <v>4636875</v>
      </c>
      <c r="H77" s="117">
        <v>1327800</v>
      </c>
      <c r="I77" s="117">
        <v>0</v>
      </c>
      <c r="J77" s="112">
        <v>68200</v>
      </c>
      <c r="K77" s="118">
        <v>0</v>
      </c>
      <c r="L77" s="118">
        <v>68200</v>
      </c>
      <c r="M77" s="118">
        <v>16000</v>
      </c>
      <c r="N77" s="118">
        <v>7600</v>
      </c>
      <c r="O77" s="239">
        <v>0</v>
      </c>
      <c r="P77" s="258">
        <v>0</v>
      </c>
      <c r="Q77" s="239"/>
      <c r="R77" s="239"/>
      <c r="S77" s="239"/>
      <c r="T77" s="239"/>
      <c r="U77" s="238">
        <v>0</v>
      </c>
      <c r="V77" s="239"/>
      <c r="W77" s="239"/>
      <c r="X77" s="239"/>
      <c r="Y77" s="239"/>
      <c r="Z77" s="260"/>
      <c r="AA77" s="251">
        <v>8268330</v>
      </c>
      <c r="AB77" s="238">
        <v>8268330</v>
      </c>
      <c r="AC77" s="238">
        <v>4636875</v>
      </c>
      <c r="AD77" s="238">
        <v>1327800</v>
      </c>
      <c r="AE77" s="238">
        <v>0</v>
      </c>
      <c r="AF77" s="238">
        <v>68200</v>
      </c>
      <c r="AG77" s="238">
        <v>0</v>
      </c>
      <c r="AH77" s="238">
        <v>68200</v>
      </c>
      <c r="AI77" s="238">
        <v>16000</v>
      </c>
      <c r="AJ77" s="238">
        <v>7600</v>
      </c>
      <c r="AK77" s="238">
        <v>0</v>
      </c>
      <c r="AL77" s="100">
        <v>8336530</v>
      </c>
    </row>
    <row r="78" spans="1:38" s="45" customFormat="1" x14ac:dyDescent="0.2">
      <c r="A78" s="83" t="s">
        <v>246</v>
      </c>
      <c r="B78" s="84" t="s">
        <v>247</v>
      </c>
      <c r="C78" s="85" t="s">
        <v>78</v>
      </c>
      <c r="D78" s="126" t="s">
        <v>225</v>
      </c>
      <c r="E78" s="42">
        <v>7236494</v>
      </c>
      <c r="F78" s="117">
        <v>7236494</v>
      </c>
      <c r="G78" s="117">
        <v>5020305</v>
      </c>
      <c r="H78" s="117">
        <v>590200</v>
      </c>
      <c r="I78" s="117">
        <v>0</v>
      </c>
      <c r="J78" s="112">
        <v>359000</v>
      </c>
      <c r="K78" s="118">
        <v>0</v>
      </c>
      <c r="L78" s="118">
        <v>359000</v>
      </c>
      <c r="M78" s="118">
        <v>251000</v>
      </c>
      <c r="N78" s="118">
        <v>7000</v>
      </c>
      <c r="O78" s="239">
        <v>0</v>
      </c>
      <c r="P78" s="258">
        <v>0</v>
      </c>
      <c r="Q78" s="239"/>
      <c r="R78" s="239"/>
      <c r="S78" s="239"/>
      <c r="T78" s="239"/>
      <c r="U78" s="238">
        <v>0</v>
      </c>
      <c r="V78" s="239"/>
      <c r="W78" s="239"/>
      <c r="X78" s="239"/>
      <c r="Y78" s="239"/>
      <c r="Z78" s="260"/>
      <c r="AA78" s="251">
        <v>7236494</v>
      </c>
      <c r="AB78" s="238">
        <v>7236494</v>
      </c>
      <c r="AC78" s="238">
        <v>5020305</v>
      </c>
      <c r="AD78" s="238">
        <v>590200</v>
      </c>
      <c r="AE78" s="238">
        <v>0</v>
      </c>
      <c r="AF78" s="238">
        <v>359000</v>
      </c>
      <c r="AG78" s="238">
        <v>0</v>
      </c>
      <c r="AH78" s="238">
        <v>359000</v>
      </c>
      <c r="AI78" s="238">
        <v>251000</v>
      </c>
      <c r="AJ78" s="238">
        <v>7000</v>
      </c>
      <c r="AK78" s="238">
        <v>0</v>
      </c>
      <c r="AL78" s="100">
        <v>7595494</v>
      </c>
    </row>
    <row r="79" spans="1:38" s="45" customFormat="1" x14ac:dyDescent="0.2">
      <c r="A79" s="98">
        <v>1014081</v>
      </c>
      <c r="B79" s="90">
        <v>4081</v>
      </c>
      <c r="C79" s="85" t="s">
        <v>90</v>
      </c>
      <c r="D79" s="125" t="s">
        <v>158</v>
      </c>
      <c r="E79" s="42">
        <v>911384</v>
      </c>
      <c r="F79" s="117">
        <v>911384</v>
      </c>
      <c r="G79" s="117">
        <v>667626</v>
      </c>
      <c r="H79" s="117">
        <v>17200</v>
      </c>
      <c r="I79" s="117">
        <v>0</v>
      </c>
      <c r="J79" s="112">
        <v>0</v>
      </c>
      <c r="K79" s="114">
        <v>0</v>
      </c>
      <c r="L79" s="114">
        <v>0</v>
      </c>
      <c r="M79" s="114">
        <v>0</v>
      </c>
      <c r="N79" s="114">
        <v>0</v>
      </c>
      <c r="O79" s="244">
        <v>0</v>
      </c>
      <c r="P79" s="258">
        <v>0</v>
      </c>
      <c r="Q79" s="244"/>
      <c r="R79" s="244"/>
      <c r="S79" s="244"/>
      <c r="T79" s="244"/>
      <c r="U79" s="238">
        <v>0</v>
      </c>
      <c r="V79" s="244"/>
      <c r="W79" s="244"/>
      <c r="X79" s="244"/>
      <c r="Y79" s="244"/>
      <c r="Z79" s="263"/>
      <c r="AA79" s="251">
        <v>911384</v>
      </c>
      <c r="AB79" s="238">
        <v>911384</v>
      </c>
      <c r="AC79" s="238">
        <v>667626</v>
      </c>
      <c r="AD79" s="238">
        <v>17200</v>
      </c>
      <c r="AE79" s="238">
        <v>0</v>
      </c>
      <c r="AF79" s="238">
        <v>0</v>
      </c>
      <c r="AG79" s="238">
        <v>0</v>
      </c>
      <c r="AH79" s="238">
        <v>0</v>
      </c>
      <c r="AI79" s="238">
        <v>0</v>
      </c>
      <c r="AJ79" s="238">
        <v>0</v>
      </c>
      <c r="AK79" s="238">
        <v>0</v>
      </c>
      <c r="AL79" s="100">
        <v>911384</v>
      </c>
    </row>
    <row r="80" spans="1:38" s="45" customFormat="1" ht="13.5" thickBot="1" x14ac:dyDescent="0.25">
      <c r="A80" s="147">
        <v>1014082</v>
      </c>
      <c r="B80" s="148">
        <v>4082</v>
      </c>
      <c r="C80" s="97" t="s">
        <v>90</v>
      </c>
      <c r="D80" s="161" t="s">
        <v>159</v>
      </c>
      <c r="E80" s="162">
        <v>20000</v>
      </c>
      <c r="F80" s="134">
        <v>20000</v>
      </c>
      <c r="G80" s="134">
        <v>0</v>
      </c>
      <c r="H80" s="134">
        <v>0</v>
      </c>
      <c r="I80" s="134">
        <v>0</v>
      </c>
      <c r="J80" s="135">
        <v>0</v>
      </c>
      <c r="K80" s="115">
        <v>0</v>
      </c>
      <c r="L80" s="115">
        <v>0</v>
      </c>
      <c r="M80" s="115">
        <v>0</v>
      </c>
      <c r="N80" s="115">
        <v>0</v>
      </c>
      <c r="O80" s="241">
        <v>0</v>
      </c>
      <c r="P80" s="258">
        <v>0</v>
      </c>
      <c r="Q80" s="241"/>
      <c r="R80" s="241"/>
      <c r="S80" s="241"/>
      <c r="T80" s="241"/>
      <c r="U80" s="238">
        <v>0</v>
      </c>
      <c r="V80" s="241"/>
      <c r="W80" s="241"/>
      <c r="X80" s="241"/>
      <c r="Y80" s="241"/>
      <c r="Z80" s="262"/>
      <c r="AA80" s="251">
        <v>20000</v>
      </c>
      <c r="AB80" s="238">
        <v>20000</v>
      </c>
      <c r="AC80" s="238">
        <v>0</v>
      </c>
      <c r="AD80" s="238">
        <v>0</v>
      </c>
      <c r="AE80" s="238">
        <v>0</v>
      </c>
      <c r="AF80" s="238">
        <v>0</v>
      </c>
      <c r="AG80" s="238">
        <v>0</v>
      </c>
      <c r="AH80" s="238">
        <v>0</v>
      </c>
      <c r="AI80" s="238">
        <v>0</v>
      </c>
      <c r="AJ80" s="238">
        <v>0</v>
      </c>
      <c r="AK80" s="238">
        <v>0</v>
      </c>
      <c r="AL80" s="100">
        <v>20000</v>
      </c>
    </row>
    <row r="81" spans="1:38" s="58" customFormat="1" x14ac:dyDescent="0.2">
      <c r="A81" s="29" t="s">
        <v>103</v>
      </c>
      <c r="B81" s="30"/>
      <c r="C81" s="30"/>
      <c r="D81" s="160" t="s">
        <v>104</v>
      </c>
      <c r="E81" s="55">
        <v>3663099</v>
      </c>
      <c r="F81" s="55">
        <v>3663099</v>
      </c>
      <c r="G81" s="55">
        <v>1706550</v>
      </c>
      <c r="H81" s="55">
        <v>183300</v>
      </c>
      <c r="I81" s="55">
        <v>0</v>
      </c>
      <c r="J81" s="55">
        <v>25600</v>
      </c>
      <c r="K81" s="55">
        <v>0</v>
      </c>
      <c r="L81" s="55">
        <v>25600</v>
      </c>
      <c r="M81" s="55">
        <v>0</v>
      </c>
      <c r="N81" s="55">
        <v>0</v>
      </c>
      <c r="O81" s="242">
        <v>0</v>
      </c>
      <c r="P81" s="120">
        <v>0</v>
      </c>
      <c r="Q81" s="55">
        <v>0</v>
      </c>
      <c r="R81" s="55">
        <v>0</v>
      </c>
      <c r="S81" s="55">
        <v>0</v>
      </c>
      <c r="T81" s="55">
        <v>0</v>
      </c>
      <c r="U81" s="55">
        <v>0</v>
      </c>
      <c r="V81" s="55">
        <v>0</v>
      </c>
      <c r="W81" s="55">
        <v>0</v>
      </c>
      <c r="X81" s="55">
        <v>0</v>
      </c>
      <c r="Y81" s="55">
        <v>0</v>
      </c>
      <c r="Z81" s="121">
        <v>0</v>
      </c>
      <c r="AA81" s="252">
        <v>3663099</v>
      </c>
      <c r="AB81" s="55">
        <v>3663099</v>
      </c>
      <c r="AC81" s="55">
        <v>1706550</v>
      </c>
      <c r="AD81" s="55">
        <v>183300</v>
      </c>
      <c r="AE81" s="55">
        <v>0</v>
      </c>
      <c r="AF81" s="55">
        <v>25600</v>
      </c>
      <c r="AG81" s="55">
        <v>0</v>
      </c>
      <c r="AH81" s="55">
        <v>25600</v>
      </c>
      <c r="AI81" s="55">
        <v>0</v>
      </c>
      <c r="AJ81" s="55">
        <v>0</v>
      </c>
      <c r="AK81" s="55">
        <v>0</v>
      </c>
      <c r="AL81" s="55">
        <v>3688699</v>
      </c>
    </row>
    <row r="82" spans="1:38" s="58" customFormat="1" x14ac:dyDescent="0.2">
      <c r="A82" s="26" t="s">
        <v>106</v>
      </c>
      <c r="B82" s="27"/>
      <c r="C82" s="27"/>
      <c r="D82" s="150" t="s">
        <v>105</v>
      </c>
      <c r="E82" s="54">
        <v>3663099</v>
      </c>
      <c r="F82" s="54">
        <v>3663099</v>
      </c>
      <c r="G82" s="54">
        <v>1706550</v>
      </c>
      <c r="H82" s="54">
        <v>183300</v>
      </c>
      <c r="I82" s="54">
        <v>0</v>
      </c>
      <c r="J82" s="54">
        <v>25600</v>
      </c>
      <c r="K82" s="54">
        <v>0</v>
      </c>
      <c r="L82" s="54">
        <v>25600</v>
      </c>
      <c r="M82" s="54">
        <v>0</v>
      </c>
      <c r="N82" s="54">
        <v>0</v>
      </c>
      <c r="O82" s="243">
        <v>0</v>
      </c>
      <c r="P82" s="122">
        <v>0</v>
      </c>
      <c r="Q82" s="54">
        <v>0</v>
      </c>
      <c r="R82" s="54">
        <v>0</v>
      </c>
      <c r="S82" s="54">
        <v>0</v>
      </c>
      <c r="T82" s="54">
        <v>0</v>
      </c>
      <c r="U82" s="54">
        <v>0</v>
      </c>
      <c r="V82" s="54">
        <v>0</v>
      </c>
      <c r="W82" s="54">
        <v>0</v>
      </c>
      <c r="X82" s="54">
        <v>0</v>
      </c>
      <c r="Y82" s="54">
        <v>0</v>
      </c>
      <c r="Z82" s="123">
        <v>0</v>
      </c>
      <c r="AA82" s="253">
        <v>3663099</v>
      </c>
      <c r="AB82" s="54">
        <v>3663099</v>
      </c>
      <c r="AC82" s="54">
        <v>1706550</v>
      </c>
      <c r="AD82" s="54">
        <v>183300</v>
      </c>
      <c r="AE82" s="54">
        <v>0</v>
      </c>
      <c r="AF82" s="54">
        <v>25600</v>
      </c>
      <c r="AG82" s="54">
        <v>0</v>
      </c>
      <c r="AH82" s="54">
        <v>25600</v>
      </c>
      <c r="AI82" s="54">
        <v>0</v>
      </c>
      <c r="AJ82" s="54">
        <v>0</v>
      </c>
      <c r="AK82" s="54">
        <v>0</v>
      </c>
      <c r="AL82" s="54">
        <v>3688699</v>
      </c>
    </row>
    <row r="83" spans="1:38" s="45" customFormat="1" ht="19.899999999999999" customHeight="1" x14ac:dyDescent="0.2">
      <c r="A83" s="70" t="s">
        <v>23</v>
      </c>
      <c r="B83" s="71" t="s">
        <v>139</v>
      </c>
      <c r="C83" s="69" t="s">
        <v>61</v>
      </c>
      <c r="D83" s="151" t="s">
        <v>239</v>
      </c>
      <c r="E83" s="42">
        <v>1228433</v>
      </c>
      <c r="F83" s="117">
        <v>1228433</v>
      </c>
      <c r="G83" s="117">
        <v>952080</v>
      </c>
      <c r="H83" s="117">
        <v>45800</v>
      </c>
      <c r="I83" s="117">
        <v>0</v>
      </c>
      <c r="J83" s="112">
        <v>0</v>
      </c>
      <c r="K83" s="117">
        <v>0</v>
      </c>
      <c r="L83" s="117">
        <v>0</v>
      </c>
      <c r="M83" s="117">
        <v>0</v>
      </c>
      <c r="N83" s="117">
        <v>0</v>
      </c>
      <c r="O83" s="238">
        <v>0</v>
      </c>
      <c r="P83" s="258">
        <v>0</v>
      </c>
      <c r="Q83" s="238"/>
      <c r="R83" s="238"/>
      <c r="S83" s="238"/>
      <c r="T83" s="238"/>
      <c r="U83" s="238">
        <v>0</v>
      </c>
      <c r="V83" s="238"/>
      <c r="W83" s="238"/>
      <c r="X83" s="238"/>
      <c r="Y83" s="238"/>
      <c r="Z83" s="259"/>
      <c r="AA83" s="251">
        <v>1228433</v>
      </c>
      <c r="AB83" s="238">
        <v>1228433</v>
      </c>
      <c r="AC83" s="238">
        <v>952080</v>
      </c>
      <c r="AD83" s="238">
        <v>45800</v>
      </c>
      <c r="AE83" s="238">
        <v>0</v>
      </c>
      <c r="AF83" s="238">
        <v>0</v>
      </c>
      <c r="AG83" s="238">
        <v>0</v>
      </c>
      <c r="AH83" s="238">
        <v>0</v>
      </c>
      <c r="AI83" s="238">
        <v>0</v>
      </c>
      <c r="AJ83" s="238">
        <v>0</v>
      </c>
      <c r="AK83" s="238">
        <v>0</v>
      </c>
      <c r="AL83" s="100">
        <v>1228433</v>
      </c>
    </row>
    <row r="84" spans="1:38" s="45" customFormat="1" ht="25.5" x14ac:dyDescent="0.2">
      <c r="A84" s="83" t="s">
        <v>24</v>
      </c>
      <c r="B84" s="84" t="s">
        <v>120</v>
      </c>
      <c r="C84" s="85" t="s">
        <v>74</v>
      </c>
      <c r="D84" s="126" t="s">
        <v>126</v>
      </c>
      <c r="E84" s="42">
        <v>20000</v>
      </c>
      <c r="F84" s="117">
        <v>20000</v>
      </c>
      <c r="G84" s="117">
        <v>0</v>
      </c>
      <c r="H84" s="117">
        <v>0</v>
      </c>
      <c r="I84" s="117">
        <v>0</v>
      </c>
      <c r="J84" s="112">
        <v>0</v>
      </c>
      <c r="K84" s="118">
        <v>0</v>
      </c>
      <c r="L84" s="118">
        <v>0</v>
      </c>
      <c r="M84" s="118">
        <v>0</v>
      </c>
      <c r="N84" s="118">
        <v>0</v>
      </c>
      <c r="O84" s="239">
        <v>0</v>
      </c>
      <c r="P84" s="258">
        <v>0</v>
      </c>
      <c r="Q84" s="239"/>
      <c r="R84" s="239"/>
      <c r="S84" s="239"/>
      <c r="T84" s="239"/>
      <c r="U84" s="238">
        <v>0</v>
      </c>
      <c r="V84" s="239"/>
      <c r="W84" s="239"/>
      <c r="X84" s="239"/>
      <c r="Y84" s="239"/>
      <c r="Z84" s="260"/>
      <c r="AA84" s="251">
        <v>20000</v>
      </c>
      <c r="AB84" s="238">
        <v>20000</v>
      </c>
      <c r="AC84" s="238">
        <v>0</v>
      </c>
      <c r="AD84" s="238">
        <v>0</v>
      </c>
      <c r="AE84" s="238">
        <v>0</v>
      </c>
      <c r="AF84" s="238">
        <v>0</v>
      </c>
      <c r="AG84" s="238">
        <v>0</v>
      </c>
      <c r="AH84" s="238">
        <v>0</v>
      </c>
      <c r="AI84" s="238">
        <v>0</v>
      </c>
      <c r="AJ84" s="238">
        <v>0</v>
      </c>
      <c r="AK84" s="238">
        <v>0</v>
      </c>
      <c r="AL84" s="100">
        <v>20000</v>
      </c>
    </row>
    <row r="85" spans="1:38" s="45" customFormat="1" x14ac:dyDescent="0.2">
      <c r="A85" s="83" t="s">
        <v>266</v>
      </c>
      <c r="B85" s="84" t="s">
        <v>13</v>
      </c>
      <c r="C85" s="85" t="s">
        <v>144</v>
      </c>
      <c r="D85" s="126" t="s">
        <v>143</v>
      </c>
      <c r="E85" s="42">
        <v>47946</v>
      </c>
      <c r="F85" s="117">
        <v>47946</v>
      </c>
      <c r="G85" s="117">
        <v>39300</v>
      </c>
      <c r="H85" s="117">
        <v>0</v>
      </c>
      <c r="I85" s="117">
        <v>0</v>
      </c>
      <c r="J85" s="112">
        <v>0</v>
      </c>
      <c r="K85" s="118">
        <v>0</v>
      </c>
      <c r="L85" s="118">
        <v>0</v>
      </c>
      <c r="M85" s="118">
        <v>0</v>
      </c>
      <c r="N85" s="118">
        <v>0</v>
      </c>
      <c r="O85" s="239">
        <v>0</v>
      </c>
      <c r="P85" s="258">
        <v>0</v>
      </c>
      <c r="Q85" s="239"/>
      <c r="R85" s="239"/>
      <c r="S85" s="239"/>
      <c r="T85" s="239"/>
      <c r="U85" s="238">
        <v>0</v>
      </c>
      <c r="V85" s="239"/>
      <c r="W85" s="239"/>
      <c r="X85" s="239"/>
      <c r="Y85" s="239"/>
      <c r="Z85" s="260"/>
      <c r="AA85" s="251">
        <v>47946</v>
      </c>
      <c r="AB85" s="238">
        <v>47946</v>
      </c>
      <c r="AC85" s="238">
        <v>39300</v>
      </c>
      <c r="AD85" s="238">
        <v>0</v>
      </c>
      <c r="AE85" s="238">
        <v>0</v>
      </c>
      <c r="AF85" s="238">
        <v>0</v>
      </c>
      <c r="AG85" s="238">
        <v>0</v>
      </c>
      <c r="AH85" s="238">
        <v>0</v>
      </c>
      <c r="AI85" s="238">
        <v>0</v>
      </c>
      <c r="AJ85" s="238">
        <v>0</v>
      </c>
      <c r="AK85" s="238">
        <v>0</v>
      </c>
      <c r="AL85" s="100">
        <v>47946</v>
      </c>
    </row>
    <row r="86" spans="1:38" s="45" customFormat="1" x14ac:dyDescent="0.2">
      <c r="A86" s="333" t="s">
        <v>379</v>
      </c>
      <c r="B86" s="334" t="s">
        <v>372</v>
      </c>
      <c r="C86" s="334" t="s">
        <v>75</v>
      </c>
      <c r="D86" s="335" t="s">
        <v>373</v>
      </c>
      <c r="E86" s="42">
        <v>500000</v>
      </c>
      <c r="F86" s="117">
        <v>500000</v>
      </c>
      <c r="G86" s="117">
        <v>0</v>
      </c>
      <c r="H86" s="117">
        <v>0</v>
      </c>
      <c r="I86" s="117">
        <v>0</v>
      </c>
      <c r="J86" s="112">
        <v>0</v>
      </c>
      <c r="K86" s="118">
        <v>0</v>
      </c>
      <c r="L86" s="118">
        <v>0</v>
      </c>
      <c r="M86" s="118">
        <v>0</v>
      </c>
      <c r="N86" s="118">
        <v>0</v>
      </c>
      <c r="O86" s="239">
        <v>0</v>
      </c>
      <c r="P86" s="258">
        <v>0</v>
      </c>
      <c r="Q86" s="239"/>
      <c r="R86" s="239"/>
      <c r="S86" s="239"/>
      <c r="T86" s="239"/>
      <c r="U86" s="238"/>
      <c r="V86" s="239"/>
      <c r="W86" s="239"/>
      <c r="X86" s="239"/>
      <c r="Y86" s="239"/>
      <c r="Z86" s="260"/>
      <c r="AA86" s="251">
        <v>500000</v>
      </c>
      <c r="AB86" s="238">
        <v>500000</v>
      </c>
      <c r="AC86" s="238">
        <v>0</v>
      </c>
      <c r="AD86" s="238">
        <v>0</v>
      </c>
      <c r="AE86" s="238">
        <v>0</v>
      </c>
      <c r="AF86" s="238">
        <v>0</v>
      </c>
      <c r="AG86" s="238">
        <v>0</v>
      </c>
      <c r="AH86" s="238">
        <v>0</v>
      </c>
      <c r="AI86" s="238">
        <v>0</v>
      </c>
      <c r="AJ86" s="238">
        <v>0</v>
      </c>
      <c r="AK86" s="238">
        <v>0</v>
      </c>
      <c r="AL86" s="100">
        <v>500000</v>
      </c>
    </row>
    <row r="87" spans="1:38" s="45" customFormat="1" ht="26.25" thickBot="1" x14ac:dyDescent="0.25">
      <c r="A87" s="104" t="s">
        <v>123</v>
      </c>
      <c r="B87" s="103" t="s">
        <v>124</v>
      </c>
      <c r="C87" s="105" t="s">
        <v>79</v>
      </c>
      <c r="D87" s="126" t="s">
        <v>125</v>
      </c>
      <c r="E87" s="42">
        <v>1866720</v>
      </c>
      <c r="F87" s="117">
        <v>1866720</v>
      </c>
      <c r="G87" s="117">
        <v>715170</v>
      </c>
      <c r="H87" s="117">
        <v>137500</v>
      </c>
      <c r="I87" s="117">
        <v>0</v>
      </c>
      <c r="J87" s="112">
        <v>25600</v>
      </c>
      <c r="K87" s="118">
        <v>0</v>
      </c>
      <c r="L87" s="118">
        <v>25600</v>
      </c>
      <c r="M87" s="118">
        <v>0</v>
      </c>
      <c r="N87" s="118">
        <v>0</v>
      </c>
      <c r="O87" s="239">
        <v>0</v>
      </c>
      <c r="P87" s="258">
        <v>0</v>
      </c>
      <c r="Q87" s="239"/>
      <c r="R87" s="239"/>
      <c r="S87" s="239"/>
      <c r="T87" s="239"/>
      <c r="U87" s="238">
        <v>0</v>
      </c>
      <c r="V87" s="239"/>
      <c r="W87" s="239"/>
      <c r="X87" s="239"/>
      <c r="Y87" s="239"/>
      <c r="Z87" s="260"/>
      <c r="AA87" s="251">
        <v>1866720</v>
      </c>
      <c r="AB87" s="238">
        <v>1866720</v>
      </c>
      <c r="AC87" s="238">
        <v>715170</v>
      </c>
      <c r="AD87" s="238">
        <v>137500</v>
      </c>
      <c r="AE87" s="238">
        <v>0</v>
      </c>
      <c r="AF87" s="238">
        <v>25600</v>
      </c>
      <c r="AG87" s="238">
        <v>0</v>
      </c>
      <c r="AH87" s="238">
        <v>25600</v>
      </c>
      <c r="AI87" s="238">
        <v>0</v>
      </c>
      <c r="AJ87" s="238">
        <v>0</v>
      </c>
      <c r="AK87" s="238">
        <v>0</v>
      </c>
      <c r="AL87" s="100">
        <v>1892320</v>
      </c>
    </row>
    <row r="88" spans="1:38" s="58" customFormat="1" x14ac:dyDescent="0.2">
      <c r="A88" s="29" t="s">
        <v>133</v>
      </c>
      <c r="B88" s="30"/>
      <c r="C88" s="30"/>
      <c r="D88" s="160" t="s">
        <v>45</v>
      </c>
      <c r="E88" s="55">
        <v>55050274.5</v>
      </c>
      <c r="F88" s="55">
        <v>55050274.5</v>
      </c>
      <c r="G88" s="55">
        <v>1465342</v>
      </c>
      <c r="H88" s="55">
        <v>25120168</v>
      </c>
      <c r="I88" s="55">
        <v>0</v>
      </c>
      <c r="J88" s="55">
        <v>6967678.4299999997</v>
      </c>
      <c r="K88" s="55">
        <v>6690400</v>
      </c>
      <c r="L88" s="55">
        <v>277278.43</v>
      </c>
      <c r="M88" s="55">
        <v>0</v>
      </c>
      <c r="N88" s="55">
        <v>250438.43</v>
      </c>
      <c r="O88" s="242">
        <v>6690400</v>
      </c>
      <c r="P88" s="120">
        <v>-5000000</v>
      </c>
      <c r="Q88" s="55">
        <v>-5000000</v>
      </c>
      <c r="R88" s="55">
        <v>0</v>
      </c>
      <c r="S88" s="55">
        <v>-5000000</v>
      </c>
      <c r="T88" s="55">
        <v>0</v>
      </c>
      <c r="U88" s="55">
        <v>100000</v>
      </c>
      <c r="V88" s="55">
        <v>100000</v>
      </c>
      <c r="W88" s="55">
        <v>0</v>
      </c>
      <c r="X88" s="55">
        <v>0</v>
      </c>
      <c r="Y88" s="55">
        <v>0</v>
      </c>
      <c r="Z88" s="121">
        <v>100000</v>
      </c>
      <c r="AA88" s="252">
        <v>50050274.5</v>
      </c>
      <c r="AB88" s="55">
        <v>50050274.5</v>
      </c>
      <c r="AC88" s="55">
        <v>1465342</v>
      </c>
      <c r="AD88" s="55">
        <v>20120168</v>
      </c>
      <c r="AE88" s="55">
        <v>0</v>
      </c>
      <c r="AF88" s="55">
        <v>7067678.4299999997</v>
      </c>
      <c r="AG88" s="55">
        <v>6790400</v>
      </c>
      <c r="AH88" s="55">
        <v>277278.43</v>
      </c>
      <c r="AI88" s="55">
        <v>0</v>
      </c>
      <c r="AJ88" s="55">
        <v>250438.43</v>
      </c>
      <c r="AK88" s="55">
        <v>6790400</v>
      </c>
      <c r="AL88" s="55">
        <v>57117952.93</v>
      </c>
    </row>
    <row r="89" spans="1:38" s="58" customFormat="1" x14ac:dyDescent="0.2">
      <c r="A89" s="26" t="s">
        <v>134</v>
      </c>
      <c r="B89" s="27"/>
      <c r="C89" s="27"/>
      <c r="D89" s="150" t="s">
        <v>45</v>
      </c>
      <c r="E89" s="54">
        <v>55050274.5</v>
      </c>
      <c r="F89" s="54">
        <v>55050274.5</v>
      </c>
      <c r="G89" s="54">
        <v>1465342</v>
      </c>
      <c r="H89" s="54">
        <v>25120168</v>
      </c>
      <c r="I89" s="54">
        <v>0</v>
      </c>
      <c r="J89" s="54">
        <v>6967678.4299999997</v>
      </c>
      <c r="K89" s="54">
        <v>6690400</v>
      </c>
      <c r="L89" s="54">
        <v>277278.43</v>
      </c>
      <c r="M89" s="54">
        <v>0</v>
      </c>
      <c r="N89" s="54">
        <v>250438.43</v>
      </c>
      <c r="O89" s="243">
        <v>6690400</v>
      </c>
      <c r="P89" s="122">
        <v>-5000000</v>
      </c>
      <c r="Q89" s="54">
        <v>-5000000</v>
      </c>
      <c r="R89" s="54">
        <v>0</v>
      </c>
      <c r="S89" s="54">
        <v>-5000000</v>
      </c>
      <c r="T89" s="54">
        <v>0</v>
      </c>
      <c r="U89" s="54">
        <v>100000</v>
      </c>
      <c r="V89" s="54">
        <v>100000</v>
      </c>
      <c r="W89" s="54">
        <v>0</v>
      </c>
      <c r="X89" s="54">
        <v>0</v>
      </c>
      <c r="Y89" s="54">
        <v>0</v>
      </c>
      <c r="Z89" s="123">
        <v>100000</v>
      </c>
      <c r="AA89" s="253">
        <v>50050274.5</v>
      </c>
      <c r="AB89" s="54">
        <v>50050274.5</v>
      </c>
      <c r="AC89" s="54">
        <v>1465342</v>
      </c>
      <c r="AD89" s="54">
        <v>20120168</v>
      </c>
      <c r="AE89" s="54">
        <v>0</v>
      </c>
      <c r="AF89" s="54">
        <v>7067678.4299999997</v>
      </c>
      <c r="AG89" s="54">
        <v>6790400</v>
      </c>
      <c r="AH89" s="54">
        <v>277278.43</v>
      </c>
      <c r="AI89" s="54">
        <v>0</v>
      </c>
      <c r="AJ89" s="54">
        <v>250438.43</v>
      </c>
      <c r="AK89" s="54">
        <v>6790400</v>
      </c>
      <c r="AL89" s="54">
        <v>57117952.93</v>
      </c>
    </row>
    <row r="90" spans="1:38" s="45" customFormat="1" ht="21.6" customHeight="1" x14ac:dyDescent="0.2">
      <c r="A90" s="89" t="s">
        <v>25</v>
      </c>
      <c r="B90" s="69" t="s">
        <v>139</v>
      </c>
      <c r="C90" s="69" t="s">
        <v>61</v>
      </c>
      <c r="D90" s="151" t="s">
        <v>239</v>
      </c>
      <c r="E90" s="42">
        <v>2528040</v>
      </c>
      <c r="F90" s="117">
        <v>2528040</v>
      </c>
      <c r="G90" s="117">
        <v>1465342</v>
      </c>
      <c r="H90" s="117">
        <v>242600</v>
      </c>
      <c r="I90" s="117">
        <v>0</v>
      </c>
      <c r="J90" s="112">
        <v>76000</v>
      </c>
      <c r="K90" s="117">
        <v>70000</v>
      </c>
      <c r="L90" s="117">
        <v>6000</v>
      </c>
      <c r="M90" s="117">
        <v>0</v>
      </c>
      <c r="N90" s="117">
        <v>0</v>
      </c>
      <c r="O90" s="238">
        <v>70000</v>
      </c>
      <c r="P90" s="258">
        <v>94933.45</v>
      </c>
      <c r="Q90" s="238">
        <v>94933.45</v>
      </c>
      <c r="R90" s="238"/>
      <c r="S90" s="238"/>
      <c r="T90" s="238"/>
      <c r="U90" s="238">
        <v>0</v>
      </c>
      <c r="V90" s="238"/>
      <c r="W90" s="238"/>
      <c r="X90" s="238"/>
      <c r="Y90" s="238"/>
      <c r="Z90" s="259"/>
      <c r="AA90" s="251">
        <v>2622973.4500000002</v>
      </c>
      <c r="AB90" s="238">
        <v>2622973.4500000002</v>
      </c>
      <c r="AC90" s="238">
        <v>1465342</v>
      </c>
      <c r="AD90" s="238">
        <v>242600</v>
      </c>
      <c r="AE90" s="238">
        <v>0</v>
      </c>
      <c r="AF90" s="238">
        <v>76000</v>
      </c>
      <c r="AG90" s="238">
        <v>70000</v>
      </c>
      <c r="AH90" s="238">
        <v>6000</v>
      </c>
      <c r="AI90" s="238">
        <v>0</v>
      </c>
      <c r="AJ90" s="238">
        <v>0</v>
      </c>
      <c r="AK90" s="238">
        <v>70000</v>
      </c>
      <c r="AL90" s="100">
        <v>2698973.45</v>
      </c>
    </row>
    <row r="91" spans="1:38" s="45" customFormat="1" x14ac:dyDescent="0.2">
      <c r="A91" s="70" t="s">
        <v>169</v>
      </c>
      <c r="B91" s="71" t="s">
        <v>91</v>
      </c>
      <c r="C91" s="69" t="s">
        <v>75</v>
      </c>
      <c r="D91" s="152" t="s">
        <v>164</v>
      </c>
      <c r="E91" s="42">
        <v>3380</v>
      </c>
      <c r="F91" s="117">
        <v>3380</v>
      </c>
      <c r="G91" s="117">
        <v>0</v>
      </c>
      <c r="H91" s="117">
        <v>0</v>
      </c>
      <c r="I91" s="117">
        <v>0</v>
      </c>
      <c r="J91" s="112">
        <v>0</v>
      </c>
      <c r="K91" s="118">
        <v>0</v>
      </c>
      <c r="L91" s="118">
        <v>0</v>
      </c>
      <c r="M91" s="118">
        <v>0</v>
      </c>
      <c r="N91" s="118">
        <v>0</v>
      </c>
      <c r="O91" s="239">
        <v>0</v>
      </c>
      <c r="P91" s="258">
        <v>0</v>
      </c>
      <c r="Q91" s="239"/>
      <c r="R91" s="239"/>
      <c r="S91" s="239"/>
      <c r="T91" s="239"/>
      <c r="U91" s="238">
        <v>0</v>
      </c>
      <c r="V91" s="239"/>
      <c r="W91" s="239"/>
      <c r="X91" s="239"/>
      <c r="Y91" s="239"/>
      <c r="Z91" s="260"/>
      <c r="AA91" s="251">
        <v>3380</v>
      </c>
      <c r="AB91" s="238">
        <v>3380</v>
      </c>
      <c r="AC91" s="238">
        <v>0</v>
      </c>
      <c r="AD91" s="238">
        <v>0</v>
      </c>
      <c r="AE91" s="238">
        <v>0</v>
      </c>
      <c r="AF91" s="238">
        <v>0</v>
      </c>
      <c r="AG91" s="238">
        <v>0</v>
      </c>
      <c r="AH91" s="238">
        <v>0</v>
      </c>
      <c r="AI91" s="238">
        <v>0</v>
      </c>
      <c r="AJ91" s="238">
        <v>0</v>
      </c>
      <c r="AK91" s="238">
        <v>0</v>
      </c>
      <c r="AL91" s="100">
        <v>3380</v>
      </c>
    </row>
    <row r="92" spans="1:38" s="45" customFormat="1" x14ac:dyDescent="0.2">
      <c r="A92" s="70" t="s">
        <v>170</v>
      </c>
      <c r="B92" s="71" t="s">
        <v>156</v>
      </c>
      <c r="C92" s="82">
        <v>1090</v>
      </c>
      <c r="D92" s="125" t="s">
        <v>157</v>
      </c>
      <c r="E92" s="42">
        <v>19965620</v>
      </c>
      <c r="F92" s="117">
        <v>19965620</v>
      </c>
      <c r="G92" s="117">
        <v>0</v>
      </c>
      <c r="H92" s="117">
        <v>19961900</v>
      </c>
      <c r="I92" s="117">
        <v>0</v>
      </c>
      <c r="J92" s="112">
        <v>0</v>
      </c>
      <c r="K92" s="114">
        <v>0</v>
      </c>
      <c r="L92" s="114">
        <v>0</v>
      </c>
      <c r="M92" s="114">
        <v>0</v>
      </c>
      <c r="N92" s="114">
        <v>0</v>
      </c>
      <c r="O92" s="244">
        <v>0</v>
      </c>
      <c r="P92" s="258">
        <v>-5000000</v>
      </c>
      <c r="Q92" s="244">
        <v>-5000000</v>
      </c>
      <c r="R92" s="244"/>
      <c r="S92" s="244">
        <v>-5000000</v>
      </c>
      <c r="T92" s="244"/>
      <c r="U92" s="238">
        <v>0</v>
      </c>
      <c r="V92" s="244"/>
      <c r="W92" s="244"/>
      <c r="X92" s="244"/>
      <c r="Y92" s="244"/>
      <c r="Z92" s="263"/>
      <c r="AA92" s="251">
        <v>14965620</v>
      </c>
      <c r="AB92" s="238">
        <v>14965620</v>
      </c>
      <c r="AC92" s="238">
        <v>0</v>
      </c>
      <c r="AD92" s="238">
        <v>14961900</v>
      </c>
      <c r="AE92" s="238">
        <v>0</v>
      </c>
      <c r="AF92" s="238">
        <v>0</v>
      </c>
      <c r="AG92" s="238">
        <v>0</v>
      </c>
      <c r="AH92" s="238">
        <v>0</v>
      </c>
      <c r="AI92" s="238">
        <v>0</v>
      </c>
      <c r="AJ92" s="238">
        <v>0</v>
      </c>
      <c r="AK92" s="238">
        <v>0</v>
      </c>
      <c r="AL92" s="100">
        <v>14965620</v>
      </c>
    </row>
    <row r="93" spans="1:38" s="45" customFormat="1" ht="25.5" x14ac:dyDescent="0.2">
      <c r="A93" s="70" t="s">
        <v>285</v>
      </c>
      <c r="B93" s="71" t="s">
        <v>286</v>
      </c>
      <c r="C93" s="133" t="s">
        <v>85</v>
      </c>
      <c r="D93" s="125" t="s">
        <v>287</v>
      </c>
      <c r="E93" s="42">
        <v>1190142</v>
      </c>
      <c r="F93" s="117">
        <v>1190142</v>
      </c>
      <c r="G93" s="117">
        <v>0</v>
      </c>
      <c r="H93" s="117">
        <v>0</v>
      </c>
      <c r="I93" s="117">
        <v>0</v>
      </c>
      <c r="J93" s="112">
        <v>0</v>
      </c>
      <c r="K93" s="114">
        <v>0</v>
      </c>
      <c r="L93" s="114">
        <v>0</v>
      </c>
      <c r="M93" s="114">
        <v>0</v>
      </c>
      <c r="N93" s="114">
        <v>0</v>
      </c>
      <c r="O93" s="244">
        <v>0</v>
      </c>
      <c r="P93" s="258">
        <v>0</v>
      </c>
      <c r="Q93" s="244"/>
      <c r="R93" s="244"/>
      <c r="S93" s="244"/>
      <c r="T93" s="244"/>
      <c r="U93" s="238">
        <v>0</v>
      </c>
      <c r="V93" s="244"/>
      <c r="W93" s="244"/>
      <c r="X93" s="244"/>
      <c r="Y93" s="244"/>
      <c r="Z93" s="263"/>
      <c r="AA93" s="251">
        <v>1190142</v>
      </c>
      <c r="AB93" s="238">
        <v>1190142</v>
      </c>
      <c r="AC93" s="238">
        <v>0</v>
      </c>
      <c r="AD93" s="238">
        <v>0</v>
      </c>
      <c r="AE93" s="238">
        <v>0</v>
      </c>
      <c r="AF93" s="238">
        <v>0</v>
      </c>
      <c r="AG93" s="238">
        <v>0</v>
      </c>
      <c r="AH93" s="238">
        <v>0</v>
      </c>
      <c r="AI93" s="238">
        <v>0</v>
      </c>
      <c r="AJ93" s="238">
        <v>0</v>
      </c>
      <c r="AK93" s="238">
        <v>0</v>
      </c>
      <c r="AL93" s="100">
        <v>1190142</v>
      </c>
    </row>
    <row r="94" spans="1:38" s="45" customFormat="1" ht="24.6" customHeight="1" x14ac:dyDescent="0.2">
      <c r="A94" s="83" t="s">
        <v>26</v>
      </c>
      <c r="B94" s="84" t="s">
        <v>27</v>
      </c>
      <c r="C94" s="85" t="s">
        <v>85</v>
      </c>
      <c r="D94" s="152" t="s">
        <v>28</v>
      </c>
      <c r="E94" s="42">
        <v>17406600</v>
      </c>
      <c r="F94" s="117">
        <v>17406600</v>
      </c>
      <c r="G94" s="117">
        <v>0</v>
      </c>
      <c r="H94" s="117">
        <v>4915668</v>
      </c>
      <c r="I94" s="117">
        <v>0</v>
      </c>
      <c r="J94" s="112">
        <v>0</v>
      </c>
      <c r="K94" s="118">
        <v>0</v>
      </c>
      <c r="L94" s="118">
        <v>0</v>
      </c>
      <c r="M94" s="118">
        <v>0</v>
      </c>
      <c r="N94" s="118">
        <v>0</v>
      </c>
      <c r="O94" s="239">
        <v>0</v>
      </c>
      <c r="P94" s="258">
        <v>-94933.45</v>
      </c>
      <c r="Q94" s="239">
        <v>-94933.45</v>
      </c>
      <c r="R94" s="239"/>
      <c r="S94" s="239"/>
      <c r="T94" s="239"/>
      <c r="U94" s="238">
        <v>0</v>
      </c>
      <c r="V94" s="239"/>
      <c r="W94" s="239"/>
      <c r="X94" s="239"/>
      <c r="Y94" s="239"/>
      <c r="Z94" s="260"/>
      <c r="AA94" s="251">
        <v>17311666.550000001</v>
      </c>
      <c r="AB94" s="238">
        <v>17311666.550000001</v>
      </c>
      <c r="AC94" s="238">
        <v>0</v>
      </c>
      <c r="AD94" s="238">
        <v>4915668</v>
      </c>
      <c r="AE94" s="238">
        <v>0</v>
      </c>
      <c r="AF94" s="238">
        <v>0</v>
      </c>
      <c r="AG94" s="238">
        <v>0</v>
      </c>
      <c r="AH94" s="238">
        <v>0</v>
      </c>
      <c r="AI94" s="238">
        <v>0</v>
      </c>
      <c r="AJ94" s="238">
        <v>0</v>
      </c>
      <c r="AK94" s="238">
        <v>0</v>
      </c>
      <c r="AL94" s="100">
        <v>17311666.550000001</v>
      </c>
    </row>
    <row r="95" spans="1:38" s="45" customFormat="1" ht="39.6" customHeight="1" x14ac:dyDescent="0.2">
      <c r="A95" s="83" t="s">
        <v>337</v>
      </c>
      <c r="B95" s="84" t="s">
        <v>338</v>
      </c>
      <c r="C95" s="85" t="s">
        <v>339</v>
      </c>
      <c r="D95" s="233" t="s">
        <v>382</v>
      </c>
      <c r="E95" s="42">
        <v>3000000</v>
      </c>
      <c r="F95" s="117">
        <v>3000000</v>
      </c>
      <c r="G95" s="117">
        <v>0</v>
      </c>
      <c r="H95" s="117">
        <v>0</v>
      </c>
      <c r="I95" s="117">
        <v>0</v>
      </c>
      <c r="J95" s="112">
        <v>0</v>
      </c>
      <c r="K95" s="118">
        <v>0</v>
      </c>
      <c r="L95" s="118">
        <v>0</v>
      </c>
      <c r="M95" s="118">
        <v>0</v>
      </c>
      <c r="N95" s="118">
        <v>0</v>
      </c>
      <c r="O95" s="239">
        <v>0</v>
      </c>
      <c r="P95" s="258">
        <v>0</v>
      </c>
      <c r="Q95" s="239"/>
      <c r="R95" s="239"/>
      <c r="S95" s="239"/>
      <c r="T95" s="239"/>
      <c r="U95" s="238">
        <v>0</v>
      </c>
      <c r="V95" s="239"/>
      <c r="W95" s="239"/>
      <c r="X95" s="239"/>
      <c r="Y95" s="239"/>
      <c r="Z95" s="260"/>
      <c r="AA95" s="251">
        <v>3000000</v>
      </c>
      <c r="AB95" s="238">
        <v>3000000</v>
      </c>
      <c r="AC95" s="238">
        <v>0</v>
      </c>
      <c r="AD95" s="238">
        <v>0</v>
      </c>
      <c r="AE95" s="238">
        <v>0</v>
      </c>
      <c r="AF95" s="238">
        <v>0</v>
      </c>
      <c r="AG95" s="238">
        <v>0</v>
      </c>
      <c r="AH95" s="238">
        <v>0</v>
      </c>
      <c r="AI95" s="238">
        <v>0</v>
      </c>
      <c r="AJ95" s="238">
        <v>0</v>
      </c>
      <c r="AK95" s="238">
        <v>0</v>
      </c>
      <c r="AL95" s="100">
        <v>3000000</v>
      </c>
    </row>
    <row r="96" spans="1:38" s="45" customFormat="1" ht="25.5" x14ac:dyDescent="0.2">
      <c r="A96" s="85" t="s">
        <v>367</v>
      </c>
      <c r="B96" s="159" t="s">
        <v>194</v>
      </c>
      <c r="C96" s="159" t="s">
        <v>63</v>
      </c>
      <c r="D96" s="219" t="s">
        <v>195</v>
      </c>
      <c r="E96" s="42">
        <v>0</v>
      </c>
      <c r="F96" s="117">
        <v>0</v>
      </c>
      <c r="G96" s="117">
        <v>0</v>
      </c>
      <c r="H96" s="117">
        <v>0</v>
      </c>
      <c r="I96" s="117">
        <v>0</v>
      </c>
      <c r="J96" s="112">
        <v>200000</v>
      </c>
      <c r="K96" s="119">
        <v>200000</v>
      </c>
      <c r="L96" s="119">
        <v>0</v>
      </c>
      <c r="M96" s="119">
        <v>0</v>
      </c>
      <c r="N96" s="119">
        <v>0</v>
      </c>
      <c r="O96" s="240">
        <v>200000</v>
      </c>
      <c r="P96" s="258">
        <v>0</v>
      </c>
      <c r="Q96" s="240"/>
      <c r="R96" s="240"/>
      <c r="S96" s="240"/>
      <c r="T96" s="240"/>
      <c r="U96" s="238">
        <v>0</v>
      </c>
      <c r="V96" s="240"/>
      <c r="W96" s="240"/>
      <c r="X96" s="240"/>
      <c r="Y96" s="240"/>
      <c r="Z96" s="261"/>
      <c r="AA96" s="251">
        <v>0</v>
      </c>
      <c r="AB96" s="238">
        <v>0</v>
      </c>
      <c r="AC96" s="238">
        <v>0</v>
      </c>
      <c r="AD96" s="238">
        <v>0</v>
      </c>
      <c r="AE96" s="238">
        <v>0</v>
      </c>
      <c r="AF96" s="238">
        <v>200000</v>
      </c>
      <c r="AG96" s="238">
        <v>200000</v>
      </c>
      <c r="AH96" s="238">
        <v>0</v>
      </c>
      <c r="AI96" s="238">
        <v>0</v>
      </c>
      <c r="AJ96" s="238">
        <v>0</v>
      </c>
      <c r="AK96" s="238">
        <v>200000</v>
      </c>
      <c r="AL96" s="100">
        <v>200000</v>
      </c>
    </row>
    <row r="97" spans="1:38" s="45" customFormat="1" x14ac:dyDescent="0.2">
      <c r="A97" s="85" t="s">
        <v>368</v>
      </c>
      <c r="B97" s="159" t="s">
        <v>369</v>
      </c>
      <c r="C97" s="159" t="s">
        <v>63</v>
      </c>
      <c r="D97" s="316" t="s">
        <v>370</v>
      </c>
      <c r="E97" s="42">
        <v>0</v>
      </c>
      <c r="F97" s="117">
        <v>0</v>
      </c>
      <c r="G97" s="117">
        <v>0</v>
      </c>
      <c r="H97" s="117">
        <v>0</v>
      </c>
      <c r="I97" s="117">
        <v>0</v>
      </c>
      <c r="J97" s="112">
        <v>4944000</v>
      </c>
      <c r="K97" s="119">
        <v>4944000</v>
      </c>
      <c r="L97" s="119">
        <v>0</v>
      </c>
      <c r="M97" s="119">
        <v>0</v>
      </c>
      <c r="N97" s="119">
        <v>0</v>
      </c>
      <c r="O97" s="240">
        <v>4944000</v>
      </c>
      <c r="P97" s="258">
        <v>0</v>
      </c>
      <c r="Q97" s="240"/>
      <c r="R97" s="240"/>
      <c r="S97" s="240"/>
      <c r="T97" s="240"/>
      <c r="U97" s="238">
        <v>100000</v>
      </c>
      <c r="V97" s="240">
        <v>100000</v>
      </c>
      <c r="W97" s="240"/>
      <c r="X97" s="240"/>
      <c r="Y97" s="240"/>
      <c r="Z97" s="261">
        <v>100000</v>
      </c>
      <c r="AA97" s="251">
        <v>0</v>
      </c>
      <c r="AB97" s="238">
        <v>0</v>
      </c>
      <c r="AC97" s="238">
        <v>0</v>
      </c>
      <c r="AD97" s="238">
        <v>0</v>
      </c>
      <c r="AE97" s="238">
        <v>0</v>
      </c>
      <c r="AF97" s="238">
        <v>5044000</v>
      </c>
      <c r="AG97" s="238">
        <v>5044000</v>
      </c>
      <c r="AH97" s="238">
        <v>0</v>
      </c>
      <c r="AI97" s="238">
        <v>0</v>
      </c>
      <c r="AJ97" s="238">
        <v>0</v>
      </c>
      <c r="AK97" s="238">
        <v>5044000</v>
      </c>
      <c r="AL97" s="100">
        <v>5044000</v>
      </c>
    </row>
    <row r="98" spans="1:38" s="45" customFormat="1" ht="25.5" x14ac:dyDescent="0.2">
      <c r="A98" s="85" t="s">
        <v>161</v>
      </c>
      <c r="B98" s="85" t="s">
        <v>160</v>
      </c>
      <c r="C98" s="85" t="s">
        <v>86</v>
      </c>
      <c r="D98" s="125" t="s">
        <v>162</v>
      </c>
      <c r="E98" s="42">
        <v>7035000</v>
      </c>
      <c r="F98" s="117">
        <v>7035000</v>
      </c>
      <c r="G98" s="117">
        <v>0</v>
      </c>
      <c r="H98" s="117">
        <v>0</v>
      </c>
      <c r="I98" s="117">
        <v>0</v>
      </c>
      <c r="J98" s="112">
        <v>0</v>
      </c>
      <c r="K98" s="114">
        <v>0</v>
      </c>
      <c r="L98" s="114">
        <v>0</v>
      </c>
      <c r="M98" s="114">
        <v>0</v>
      </c>
      <c r="N98" s="114">
        <v>0</v>
      </c>
      <c r="O98" s="244">
        <v>0</v>
      </c>
      <c r="P98" s="258">
        <v>0</v>
      </c>
      <c r="Q98" s="244"/>
      <c r="R98" s="244"/>
      <c r="S98" s="244"/>
      <c r="T98" s="244"/>
      <c r="U98" s="238">
        <v>0</v>
      </c>
      <c r="V98" s="244"/>
      <c r="W98" s="244"/>
      <c r="X98" s="244"/>
      <c r="Y98" s="244"/>
      <c r="Z98" s="263"/>
      <c r="AA98" s="251">
        <v>7035000</v>
      </c>
      <c r="AB98" s="238">
        <v>7035000</v>
      </c>
      <c r="AC98" s="238">
        <v>0</v>
      </c>
      <c r="AD98" s="238">
        <v>0</v>
      </c>
      <c r="AE98" s="238">
        <v>0</v>
      </c>
      <c r="AF98" s="238">
        <v>0</v>
      </c>
      <c r="AG98" s="238">
        <v>0</v>
      </c>
      <c r="AH98" s="238">
        <v>0</v>
      </c>
      <c r="AI98" s="238">
        <v>0</v>
      </c>
      <c r="AJ98" s="238">
        <v>0</v>
      </c>
      <c r="AK98" s="238">
        <v>0</v>
      </c>
      <c r="AL98" s="100">
        <v>7035000</v>
      </c>
    </row>
    <row r="99" spans="1:38" s="45" customFormat="1" ht="42" customHeight="1" x14ac:dyDescent="0.2">
      <c r="A99" s="127" t="s">
        <v>176</v>
      </c>
      <c r="B99" s="128" t="s">
        <v>174</v>
      </c>
      <c r="C99" s="159" t="s">
        <v>63</v>
      </c>
      <c r="D99" s="126" t="s">
        <v>173</v>
      </c>
      <c r="E99" s="42">
        <v>0</v>
      </c>
      <c r="F99" s="117">
        <v>0</v>
      </c>
      <c r="G99" s="117">
        <v>0</v>
      </c>
      <c r="H99" s="117">
        <v>0</v>
      </c>
      <c r="I99" s="117">
        <v>0</v>
      </c>
      <c r="J99" s="112">
        <v>20000</v>
      </c>
      <c r="K99" s="118">
        <v>0</v>
      </c>
      <c r="L99" s="118">
        <v>20000</v>
      </c>
      <c r="M99" s="118">
        <v>0</v>
      </c>
      <c r="N99" s="118">
        <v>0</v>
      </c>
      <c r="O99" s="239">
        <v>0</v>
      </c>
      <c r="P99" s="258">
        <v>0</v>
      </c>
      <c r="Q99" s="239"/>
      <c r="R99" s="239"/>
      <c r="S99" s="239"/>
      <c r="T99" s="239"/>
      <c r="U99" s="238">
        <v>0</v>
      </c>
      <c r="V99" s="239"/>
      <c r="W99" s="239"/>
      <c r="X99" s="239"/>
      <c r="Y99" s="239"/>
      <c r="Z99" s="260"/>
      <c r="AA99" s="251">
        <v>0</v>
      </c>
      <c r="AB99" s="238">
        <v>0</v>
      </c>
      <c r="AC99" s="238">
        <v>0</v>
      </c>
      <c r="AD99" s="238">
        <v>0</v>
      </c>
      <c r="AE99" s="238">
        <v>0</v>
      </c>
      <c r="AF99" s="238">
        <v>20000</v>
      </c>
      <c r="AG99" s="238">
        <v>0</v>
      </c>
      <c r="AH99" s="238">
        <v>20000</v>
      </c>
      <c r="AI99" s="238">
        <v>0</v>
      </c>
      <c r="AJ99" s="238">
        <v>0</v>
      </c>
      <c r="AK99" s="238">
        <v>0</v>
      </c>
      <c r="AL99" s="100">
        <v>20000</v>
      </c>
    </row>
    <row r="100" spans="1:38" s="45" customFormat="1" x14ac:dyDescent="0.2">
      <c r="A100" s="89" t="s">
        <v>380</v>
      </c>
      <c r="B100" s="69" t="s">
        <v>31</v>
      </c>
      <c r="C100" s="69" t="s">
        <v>128</v>
      </c>
      <c r="D100" s="152" t="s">
        <v>163</v>
      </c>
      <c r="E100" s="42">
        <v>50000</v>
      </c>
      <c r="F100" s="117">
        <v>50000</v>
      </c>
      <c r="G100" s="117">
        <v>0</v>
      </c>
      <c r="H100" s="117">
        <v>0</v>
      </c>
      <c r="I100" s="117">
        <v>0</v>
      </c>
      <c r="J100" s="112">
        <v>0</v>
      </c>
      <c r="K100" s="118">
        <v>0</v>
      </c>
      <c r="L100" s="118">
        <v>0</v>
      </c>
      <c r="M100" s="118">
        <v>0</v>
      </c>
      <c r="N100" s="118">
        <v>0</v>
      </c>
      <c r="O100" s="239">
        <v>0</v>
      </c>
      <c r="P100" s="258">
        <v>0</v>
      </c>
      <c r="Q100" s="239"/>
      <c r="R100" s="239"/>
      <c r="S100" s="239"/>
      <c r="T100" s="239"/>
      <c r="U100" s="238">
        <v>0</v>
      </c>
      <c r="V100" s="239"/>
      <c r="W100" s="239"/>
      <c r="X100" s="239"/>
      <c r="Y100" s="239"/>
      <c r="Z100" s="260"/>
      <c r="AA100" s="251">
        <v>50000</v>
      </c>
      <c r="AB100" s="238">
        <v>50000</v>
      </c>
      <c r="AC100" s="238">
        <v>0</v>
      </c>
      <c r="AD100" s="238">
        <v>0</v>
      </c>
      <c r="AE100" s="238">
        <v>0</v>
      </c>
      <c r="AF100" s="238">
        <v>0</v>
      </c>
      <c r="AG100" s="238">
        <v>0</v>
      </c>
      <c r="AH100" s="238">
        <v>0</v>
      </c>
      <c r="AI100" s="238">
        <v>0</v>
      </c>
      <c r="AJ100" s="238">
        <v>0</v>
      </c>
      <c r="AK100" s="238">
        <v>0</v>
      </c>
      <c r="AL100" s="100">
        <v>50000</v>
      </c>
    </row>
    <row r="101" spans="1:38" s="45" customFormat="1" x14ac:dyDescent="0.2">
      <c r="A101" s="127" t="s">
        <v>357</v>
      </c>
      <c r="B101" s="128" t="s">
        <v>358</v>
      </c>
      <c r="C101" s="159" t="s">
        <v>128</v>
      </c>
      <c r="D101" s="126" t="s">
        <v>359</v>
      </c>
      <c r="E101" s="42">
        <v>283700</v>
      </c>
      <c r="F101" s="117">
        <v>283700</v>
      </c>
      <c r="G101" s="117">
        <v>0</v>
      </c>
      <c r="H101" s="117">
        <v>0</v>
      </c>
      <c r="I101" s="117">
        <v>0</v>
      </c>
      <c r="J101" s="112">
        <v>0</v>
      </c>
      <c r="K101" s="118">
        <v>0</v>
      </c>
      <c r="L101" s="118">
        <v>0</v>
      </c>
      <c r="M101" s="118">
        <v>0</v>
      </c>
      <c r="N101" s="118">
        <v>0</v>
      </c>
      <c r="O101" s="239">
        <v>0</v>
      </c>
      <c r="P101" s="258">
        <v>0</v>
      </c>
      <c r="Q101" s="239"/>
      <c r="R101" s="239"/>
      <c r="S101" s="239"/>
      <c r="T101" s="239"/>
      <c r="U101" s="238">
        <v>0</v>
      </c>
      <c r="V101" s="239"/>
      <c r="W101" s="239"/>
      <c r="X101" s="239"/>
      <c r="Y101" s="239"/>
      <c r="Z101" s="260"/>
      <c r="AA101" s="251">
        <v>283700</v>
      </c>
      <c r="AB101" s="238">
        <v>283700</v>
      </c>
      <c r="AC101" s="238">
        <v>0</v>
      </c>
      <c r="AD101" s="238">
        <v>0</v>
      </c>
      <c r="AE101" s="238">
        <v>0</v>
      </c>
      <c r="AF101" s="238">
        <v>0</v>
      </c>
      <c r="AG101" s="238">
        <v>0</v>
      </c>
      <c r="AH101" s="238">
        <v>0</v>
      </c>
      <c r="AI101" s="238">
        <v>0</v>
      </c>
      <c r="AJ101" s="238">
        <v>0</v>
      </c>
      <c r="AK101" s="238">
        <v>0</v>
      </c>
      <c r="AL101" s="100">
        <v>283700</v>
      </c>
    </row>
    <row r="102" spans="1:38" s="45" customFormat="1" x14ac:dyDescent="0.2">
      <c r="A102" s="104" t="s">
        <v>29</v>
      </c>
      <c r="B102" s="103" t="s">
        <v>30</v>
      </c>
      <c r="C102" s="105" t="s">
        <v>87</v>
      </c>
      <c r="D102" s="153" t="s">
        <v>70</v>
      </c>
      <c r="E102" s="42">
        <v>0</v>
      </c>
      <c r="F102" s="117">
        <v>0</v>
      </c>
      <c r="G102" s="117">
        <v>0</v>
      </c>
      <c r="H102" s="117">
        <v>0</v>
      </c>
      <c r="I102" s="117">
        <v>0</v>
      </c>
      <c r="J102" s="112">
        <v>250438.43</v>
      </c>
      <c r="K102" s="119">
        <v>0</v>
      </c>
      <c r="L102" s="119">
        <v>250438.43</v>
      </c>
      <c r="M102" s="119">
        <v>0</v>
      </c>
      <c r="N102" s="119">
        <v>250438.43</v>
      </c>
      <c r="O102" s="240">
        <v>0</v>
      </c>
      <c r="P102" s="258">
        <v>0</v>
      </c>
      <c r="Q102" s="240"/>
      <c r="R102" s="240"/>
      <c r="S102" s="240"/>
      <c r="T102" s="240"/>
      <c r="U102" s="238">
        <v>0</v>
      </c>
      <c r="V102" s="240"/>
      <c r="W102" s="240"/>
      <c r="X102" s="240"/>
      <c r="Y102" s="240"/>
      <c r="Z102" s="261"/>
      <c r="AA102" s="251">
        <v>0</v>
      </c>
      <c r="AB102" s="238">
        <v>0</v>
      </c>
      <c r="AC102" s="238">
        <v>0</v>
      </c>
      <c r="AD102" s="238">
        <v>0</v>
      </c>
      <c r="AE102" s="238">
        <v>0</v>
      </c>
      <c r="AF102" s="238">
        <v>250438.43</v>
      </c>
      <c r="AG102" s="238">
        <v>0</v>
      </c>
      <c r="AH102" s="238">
        <v>250438.43</v>
      </c>
      <c r="AI102" s="238">
        <v>0</v>
      </c>
      <c r="AJ102" s="238">
        <v>250438.43</v>
      </c>
      <c r="AK102" s="238">
        <v>0</v>
      </c>
      <c r="AL102" s="100">
        <v>250438.43</v>
      </c>
    </row>
    <row r="103" spans="1:38" s="45" customFormat="1" x14ac:dyDescent="0.2">
      <c r="A103" s="321" t="s">
        <v>371</v>
      </c>
      <c r="B103" s="322" t="s">
        <v>372</v>
      </c>
      <c r="C103" s="323" t="s">
        <v>75</v>
      </c>
      <c r="D103" s="316" t="s">
        <v>373</v>
      </c>
      <c r="E103" s="310">
        <v>3587792.5</v>
      </c>
      <c r="F103" s="311">
        <v>3587792.5</v>
      </c>
      <c r="G103" s="311">
        <v>0</v>
      </c>
      <c r="H103" s="311">
        <v>0</v>
      </c>
      <c r="I103" s="311">
        <v>0</v>
      </c>
      <c r="J103" s="312">
        <v>1476400</v>
      </c>
      <c r="K103" s="313">
        <v>1476400</v>
      </c>
      <c r="L103" s="313">
        <v>0</v>
      </c>
      <c r="M103" s="313">
        <v>0</v>
      </c>
      <c r="N103" s="313">
        <v>0</v>
      </c>
      <c r="O103" s="314">
        <v>1476400</v>
      </c>
      <c r="P103" s="258">
        <v>0</v>
      </c>
      <c r="Q103" s="240"/>
      <c r="R103" s="314"/>
      <c r="S103" s="314"/>
      <c r="T103" s="314"/>
      <c r="U103" s="238">
        <v>0</v>
      </c>
      <c r="V103" s="314"/>
      <c r="W103" s="314"/>
      <c r="X103" s="314"/>
      <c r="Y103" s="314"/>
      <c r="Z103" s="315"/>
      <c r="AA103" s="251">
        <v>3587792.5</v>
      </c>
      <c r="AB103" s="238">
        <v>3587792.5</v>
      </c>
      <c r="AC103" s="238">
        <v>0</v>
      </c>
      <c r="AD103" s="238">
        <v>0</v>
      </c>
      <c r="AE103" s="238">
        <v>0</v>
      </c>
      <c r="AF103" s="238">
        <v>1476400</v>
      </c>
      <c r="AG103" s="238">
        <v>1476400</v>
      </c>
      <c r="AH103" s="238">
        <v>0</v>
      </c>
      <c r="AI103" s="238">
        <v>0</v>
      </c>
      <c r="AJ103" s="238">
        <v>0</v>
      </c>
      <c r="AK103" s="238">
        <v>1476400</v>
      </c>
      <c r="AL103" s="100">
        <v>5064192.5</v>
      </c>
    </row>
    <row r="104" spans="1:38" s="45" customFormat="1" ht="26.25" thickBot="1" x14ac:dyDescent="0.25">
      <c r="A104" s="93" t="s">
        <v>33</v>
      </c>
      <c r="B104" s="94" t="s">
        <v>34</v>
      </c>
      <c r="C104" s="97" t="s">
        <v>84</v>
      </c>
      <c r="D104" s="165" t="s">
        <v>265</v>
      </c>
      <c r="E104" s="162">
        <v>0</v>
      </c>
      <c r="F104" s="134">
        <v>0</v>
      </c>
      <c r="G104" s="134">
        <v>0</v>
      </c>
      <c r="H104" s="134">
        <v>0</v>
      </c>
      <c r="I104" s="134">
        <v>0</v>
      </c>
      <c r="J104" s="135">
        <v>840</v>
      </c>
      <c r="K104" s="115">
        <v>0</v>
      </c>
      <c r="L104" s="115">
        <v>840</v>
      </c>
      <c r="M104" s="115">
        <v>0</v>
      </c>
      <c r="N104" s="115">
        <v>0</v>
      </c>
      <c r="O104" s="241">
        <v>0</v>
      </c>
      <c r="P104" s="258">
        <v>0</v>
      </c>
      <c r="Q104" s="241"/>
      <c r="R104" s="241"/>
      <c r="S104" s="241"/>
      <c r="T104" s="241"/>
      <c r="U104" s="238">
        <v>0</v>
      </c>
      <c r="V104" s="241"/>
      <c r="W104" s="241"/>
      <c r="X104" s="241"/>
      <c r="Y104" s="241"/>
      <c r="Z104" s="262"/>
      <c r="AA104" s="251">
        <v>0</v>
      </c>
      <c r="AB104" s="238">
        <v>0</v>
      </c>
      <c r="AC104" s="238">
        <v>0</v>
      </c>
      <c r="AD104" s="238">
        <v>0</v>
      </c>
      <c r="AE104" s="238">
        <v>0</v>
      </c>
      <c r="AF104" s="238">
        <v>840</v>
      </c>
      <c r="AG104" s="238">
        <v>0</v>
      </c>
      <c r="AH104" s="238">
        <v>840</v>
      </c>
      <c r="AI104" s="238">
        <v>0</v>
      </c>
      <c r="AJ104" s="238">
        <v>0</v>
      </c>
      <c r="AK104" s="238">
        <v>0</v>
      </c>
      <c r="AL104" s="100">
        <v>840</v>
      </c>
    </row>
    <row r="105" spans="1:38" s="58" customFormat="1" x14ac:dyDescent="0.2">
      <c r="A105" s="29" t="s">
        <v>137</v>
      </c>
      <c r="B105" s="30"/>
      <c r="C105" s="30"/>
      <c r="D105" s="160" t="s">
        <v>49</v>
      </c>
      <c r="E105" s="55">
        <v>3030885</v>
      </c>
      <c r="F105" s="55">
        <v>3030885</v>
      </c>
      <c r="G105" s="55">
        <v>2105971</v>
      </c>
      <c r="H105" s="55">
        <v>113100</v>
      </c>
      <c r="I105" s="55">
        <v>0</v>
      </c>
      <c r="J105" s="55">
        <v>0</v>
      </c>
      <c r="K105" s="55">
        <v>0</v>
      </c>
      <c r="L105" s="55">
        <v>0</v>
      </c>
      <c r="M105" s="55">
        <v>0</v>
      </c>
      <c r="N105" s="55">
        <v>0</v>
      </c>
      <c r="O105" s="242">
        <v>0</v>
      </c>
      <c r="P105" s="120">
        <v>0</v>
      </c>
      <c r="Q105" s="55">
        <v>0</v>
      </c>
      <c r="R105" s="55">
        <v>0</v>
      </c>
      <c r="S105" s="55">
        <v>0</v>
      </c>
      <c r="T105" s="55">
        <v>0</v>
      </c>
      <c r="U105" s="55">
        <v>0</v>
      </c>
      <c r="V105" s="55">
        <v>0</v>
      </c>
      <c r="W105" s="55">
        <v>0</v>
      </c>
      <c r="X105" s="55">
        <v>0</v>
      </c>
      <c r="Y105" s="55">
        <v>0</v>
      </c>
      <c r="Z105" s="121">
        <v>0</v>
      </c>
      <c r="AA105" s="252">
        <v>3030885</v>
      </c>
      <c r="AB105" s="55">
        <v>3030885</v>
      </c>
      <c r="AC105" s="55">
        <v>2105971</v>
      </c>
      <c r="AD105" s="55">
        <v>113100</v>
      </c>
      <c r="AE105" s="55">
        <v>0</v>
      </c>
      <c r="AF105" s="55">
        <v>0</v>
      </c>
      <c r="AG105" s="55">
        <v>0</v>
      </c>
      <c r="AH105" s="55">
        <v>0</v>
      </c>
      <c r="AI105" s="55">
        <v>0</v>
      </c>
      <c r="AJ105" s="55">
        <v>0</v>
      </c>
      <c r="AK105" s="55">
        <v>0</v>
      </c>
      <c r="AL105" s="55">
        <v>3030885</v>
      </c>
    </row>
    <row r="106" spans="1:38" s="58" customFormat="1" x14ac:dyDescent="0.2">
      <c r="A106" s="26" t="s">
        <v>138</v>
      </c>
      <c r="B106" s="27"/>
      <c r="C106" s="27"/>
      <c r="D106" s="150" t="s">
        <v>49</v>
      </c>
      <c r="E106" s="54">
        <v>3030885</v>
      </c>
      <c r="F106" s="54">
        <v>3030885</v>
      </c>
      <c r="G106" s="54">
        <v>2105971</v>
      </c>
      <c r="H106" s="54">
        <v>113100</v>
      </c>
      <c r="I106" s="54">
        <v>0</v>
      </c>
      <c r="J106" s="54">
        <v>0</v>
      </c>
      <c r="K106" s="54">
        <v>0</v>
      </c>
      <c r="L106" s="54">
        <v>0</v>
      </c>
      <c r="M106" s="54">
        <v>0</v>
      </c>
      <c r="N106" s="54">
        <v>0</v>
      </c>
      <c r="O106" s="243">
        <v>0</v>
      </c>
      <c r="P106" s="122">
        <v>0</v>
      </c>
      <c r="Q106" s="54">
        <v>0</v>
      </c>
      <c r="R106" s="54">
        <v>0</v>
      </c>
      <c r="S106" s="54">
        <v>0</v>
      </c>
      <c r="T106" s="54">
        <v>0</v>
      </c>
      <c r="U106" s="54">
        <v>0</v>
      </c>
      <c r="V106" s="54">
        <v>0</v>
      </c>
      <c r="W106" s="54">
        <v>0</v>
      </c>
      <c r="X106" s="54">
        <v>0</v>
      </c>
      <c r="Y106" s="54">
        <v>0</v>
      </c>
      <c r="Z106" s="123">
        <v>0</v>
      </c>
      <c r="AA106" s="253">
        <v>3030885</v>
      </c>
      <c r="AB106" s="54">
        <v>3030885</v>
      </c>
      <c r="AC106" s="54">
        <v>2105971</v>
      </c>
      <c r="AD106" s="54">
        <v>113100</v>
      </c>
      <c r="AE106" s="54">
        <v>0</v>
      </c>
      <c r="AF106" s="54">
        <v>0</v>
      </c>
      <c r="AG106" s="54">
        <v>0</v>
      </c>
      <c r="AH106" s="54">
        <v>0</v>
      </c>
      <c r="AI106" s="54">
        <v>0</v>
      </c>
      <c r="AJ106" s="54">
        <v>0</v>
      </c>
      <c r="AK106" s="54">
        <v>0</v>
      </c>
      <c r="AL106" s="54">
        <v>3030885</v>
      </c>
    </row>
    <row r="107" spans="1:38" s="45" customFormat="1" ht="20.45" customHeight="1" x14ac:dyDescent="0.2">
      <c r="A107" s="70" t="s">
        <v>35</v>
      </c>
      <c r="B107" s="71" t="s">
        <v>139</v>
      </c>
      <c r="C107" s="69" t="s">
        <v>61</v>
      </c>
      <c r="D107" s="151" t="s">
        <v>239</v>
      </c>
      <c r="E107" s="42">
        <v>2862785</v>
      </c>
      <c r="F107" s="117">
        <v>2862785</v>
      </c>
      <c r="G107" s="117">
        <v>2105971</v>
      </c>
      <c r="H107" s="117">
        <v>113100</v>
      </c>
      <c r="I107" s="117">
        <v>0</v>
      </c>
      <c r="J107" s="112">
        <v>0</v>
      </c>
      <c r="K107" s="117">
        <v>0</v>
      </c>
      <c r="L107" s="117">
        <v>0</v>
      </c>
      <c r="M107" s="117">
        <v>0</v>
      </c>
      <c r="N107" s="117">
        <v>0</v>
      </c>
      <c r="O107" s="238">
        <v>0</v>
      </c>
      <c r="P107" s="258">
        <v>0</v>
      </c>
      <c r="Q107" s="238"/>
      <c r="R107" s="238"/>
      <c r="S107" s="238"/>
      <c r="T107" s="238"/>
      <c r="U107" s="238">
        <v>0</v>
      </c>
      <c r="V107" s="238"/>
      <c r="W107" s="238"/>
      <c r="X107" s="238"/>
      <c r="Y107" s="238"/>
      <c r="Z107" s="259"/>
      <c r="AA107" s="251">
        <v>2862785</v>
      </c>
      <c r="AB107" s="238">
        <v>2862785</v>
      </c>
      <c r="AC107" s="238">
        <v>2105971</v>
      </c>
      <c r="AD107" s="238">
        <v>113100</v>
      </c>
      <c r="AE107" s="238">
        <v>0</v>
      </c>
      <c r="AF107" s="238">
        <v>0</v>
      </c>
      <c r="AG107" s="238">
        <v>0</v>
      </c>
      <c r="AH107" s="238">
        <v>0</v>
      </c>
      <c r="AI107" s="238">
        <v>0</v>
      </c>
      <c r="AJ107" s="238">
        <v>0</v>
      </c>
      <c r="AK107" s="238">
        <v>0</v>
      </c>
      <c r="AL107" s="100">
        <v>2862785</v>
      </c>
    </row>
    <row r="108" spans="1:38" s="45" customFormat="1" x14ac:dyDescent="0.2">
      <c r="A108" s="70" t="s">
        <v>171</v>
      </c>
      <c r="B108" s="71" t="s">
        <v>91</v>
      </c>
      <c r="C108" s="69" t="s">
        <v>75</v>
      </c>
      <c r="D108" s="152" t="s">
        <v>164</v>
      </c>
      <c r="E108" s="42">
        <v>47000</v>
      </c>
      <c r="F108" s="117">
        <v>47000</v>
      </c>
      <c r="G108" s="117">
        <v>0</v>
      </c>
      <c r="H108" s="117">
        <v>0</v>
      </c>
      <c r="I108" s="117">
        <v>0</v>
      </c>
      <c r="J108" s="112">
        <v>0</v>
      </c>
      <c r="K108" s="118">
        <v>0</v>
      </c>
      <c r="L108" s="118">
        <v>0</v>
      </c>
      <c r="M108" s="118">
        <v>0</v>
      </c>
      <c r="N108" s="118">
        <v>0</v>
      </c>
      <c r="O108" s="239">
        <v>0</v>
      </c>
      <c r="P108" s="258">
        <v>0</v>
      </c>
      <c r="Q108" s="239"/>
      <c r="R108" s="239"/>
      <c r="S108" s="239"/>
      <c r="T108" s="239"/>
      <c r="U108" s="238">
        <v>0</v>
      </c>
      <c r="V108" s="239"/>
      <c r="W108" s="239"/>
      <c r="X108" s="239"/>
      <c r="Y108" s="239"/>
      <c r="Z108" s="260"/>
      <c r="AA108" s="251">
        <v>47000</v>
      </c>
      <c r="AB108" s="238">
        <v>47000</v>
      </c>
      <c r="AC108" s="238">
        <v>0</v>
      </c>
      <c r="AD108" s="238">
        <v>0</v>
      </c>
      <c r="AE108" s="238">
        <v>0</v>
      </c>
      <c r="AF108" s="238">
        <v>0</v>
      </c>
      <c r="AG108" s="238">
        <v>0</v>
      </c>
      <c r="AH108" s="238">
        <v>0</v>
      </c>
      <c r="AI108" s="238">
        <v>0</v>
      </c>
      <c r="AJ108" s="238">
        <v>0</v>
      </c>
      <c r="AK108" s="238">
        <v>0</v>
      </c>
      <c r="AL108" s="100">
        <v>47000</v>
      </c>
    </row>
    <row r="109" spans="1:38" s="45" customFormat="1" ht="13.5" thickBot="1" x14ac:dyDescent="0.25">
      <c r="A109" s="145" t="s">
        <v>36</v>
      </c>
      <c r="B109" s="97" t="s">
        <v>37</v>
      </c>
      <c r="C109" s="97" t="s">
        <v>92</v>
      </c>
      <c r="D109" s="166" t="s">
        <v>38</v>
      </c>
      <c r="E109" s="162">
        <v>121100</v>
      </c>
      <c r="F109" s="134">
        <v>121100</v>
      </c>
      <c r="G109" s="134">
        <v>0</v>
      </c>
      <c r="H109" s="134">
        <v>0</v>
      </c>
      <c r="I109" s="134">
        <v>0</v>
      </c>
      <c r="J109" s="135">
        <v>0</v>
      </c>
      <c r="K109" s="149">
        <v>0</v>
      </c>
      <c r="L109" s="149">
        <v>0</v>
      </c>
      <c r="M109" s="149">
        <v>0</v>
      </c>
      <c r="N109" s="149">
        <v>0</v>
      </c>
      <c r="O109" s="247">
        <v>0</v>
      </c>
      <c r="P109" s="258">
        <v>0</v>
      </c>
      <c r="Q109" s="247"/>
      <c r="R109" s="247"/>
      <c r="S109" s="247"/>
      <c r="T109" s="247"/>
      <c r="U109" s="238">
        <v>0</v>
      </c>
      <c r="V109" s="247"/>
      <c r="W109" s="247"/>
      <c r="X109" s="247"/>
      <c r="Y109" s="247"/>
      <c r="Z109" s="266"/>
      <c r="AA109" s="251">
        <v>121100</v>
      </c>
      <c r="AB109" s="238">
        <v>121100</v>
      </c>
      <c r="AC109" s="238">
        <v>0</v>
      </c>
      <c r="AD109" s="238">
        <v>0</v>
      </c>
      <c r="AE109" s="238">
        <v>0</v>
      </c>
      <c r="AF109" s="238">
        <v>0</v>
      </c>
      <c r="AG109" s="238">
        <v>0</v>
      </c>
      <c r="AH109" s="238">
        <v>0</v>
      </c>
      <c r="AI109" s="238">
        <v>0</v>
      </c>
      <c r="AJ109" s="238">
        <v>0</v>
      </c>
      <c r="AK109" s="238">
        <v>0</v>
      </c>
      <c r="AL109" s="100">
        <v>121100</v>
      </c>
    </row>
    <row r="110" spans="1:38" s="58" customFormat="1" x14ac:dyDescent="0.2">
      <c r="A110" s="29" t="s">
        <v>135</v>
      </c>
      <c r="B110" s="30"/>
      <c r="C110" s="30"/>
      <c r="D110" s="160" t="s">
        <v>48</v>
      </c>
      <c r="E110" s="55">
        <v>11346961.5</v>
      </c>
      <c r="F110" s="55">
        <v>9547652</v>
      </c>
      <c r="G110" s="55">
        <v>1863862</v>
      </c>
      <c r="H110" s="55">
        <v>95200</v>
      </c>
      <c r="I110" s="55">
        <v>0</v>
      </c>
      <c r="J110" s="55">
        <v>50000</v>
      </c>
      <c r="K110" s="55">
        <v>50000</v>
      </c>
      <c r="L110" s="55">
        <v>0</v>
      </c>
      <c r="M110" s="55">
        <v>0</v>
      </c>
      <c r="N110" s="55">
        <v>0</v>
      </c>
      <c r="O110" s="242">
        <v>50000</v>
      </c>
      <c r="P110" s="120">
        <v>0</v>
      </c>
      <c r="Q110" s="55">
        <v>-14880</v>
      </c>
      <c r="R110" s="55">
        <v>0</v>
      </c>
      <c r="S110" s="55">
        <v>0</v>
      </c>
      <c r="T110" s="55">
        <v>0</v>
      </c>
      <c r="U110" s="55">
        <v>6703700</v>
      </c>
      <c r="V110" s="55">
        <v>0</v>
      </c>
      <c r="W110" s="55">
        <v>6703700</v>
      </c>
      <c r="X110" s="55">
        <v>0</v>
      </c>
      <c r="Y110" s="55">
        <v>0</v>
      </c>
      <c r="Z110" s="121">
        <v>0</v>
      </c>
      <c r="AA110" s="252">
        <v>11346961.5</v>
      </c>
      <c r="AB110" s="55">
        <v>9532772</v>
      </c>
      <c r="AC110" s="55">
        <v>1863862</v>
      </c>
      <c r="AD110" s="55">
        <v>95200</v>
      </c>
      <c r="AE110" s="55">
        <v>0</v>
      </c>
      <c r="AF110" s="55">
        <v>6753700</v>
      </c>
      <c r="AG110" s="55">
        <v>50000</v>
      </c>
      <c r="AH110" s="55">
        <v>6703700</v>
      </c>
      <c r="AI110" s="55">
        <v>0</v>
      </c>
      <c r="AJ110" s="55">
        <v>0</v>
      </c>
      <c r="AK110" s="55">
        <v>50000</v>
      </c>
      <c r="AL110" s="55">
        <v>18100661.5</v>
      </c>
    </row>
    <row r="111" spans="1:38" s="58" customFormat="1" x14ac:dyDescent="0.2">
      <c r="A111" s="26" t="s">
        <v>136</v>
      </c>
      <c r="B111" s="27"/>
      <c r="C111" s="27"/>
      <c r="D111" s="150" t="s">
        <v>48</v>
      </c>
      <c r="E111" s="54">
        <v>11346961.5</v>
      </c>
      <c r="F111" s="54">
        <v>9547652</v>
      </c>
      <c r="G111" s="54">
        <v>1863862</v>
      </c>
      <c r="H111" s="54">
        <v>95200</v>
      </c>
      <c r="I111" s="54">
        <v>0</v>
      </c>
      <c r="J111" s="54">
        <v>50000</v>
      </c>
      <c r="K111" s="54">
        <v>50000</v>
      </c>
      <c r="L111" s="54">
        <v>0</v>
      </c>
      <c r="M111" s="54">
        <v>0</v>
      </c>
      <c r="N111" s="54">
        <v>0</v>
      </c>
      <c r="O111" s="243">
        <v>50000</v>
      </c>
      <c r="P111" s="122">
        <v>0</v>
      </c>
      <c r="Q111" s="54">
        <v>-14880</v>
      </c>
      <c r="R111" s="54">
        <v>0</v>
      </c>
      <c r="S111" s="54">
        <v>0</v>
      </c>
      <c r="T111" s="54">
        <v>0</v>
      </c>
      <c r="U111" s="54">
        <v>6703700</v>
      </c>
      <c r="V111" s="54">
        <v>0</v>
      </c>
      <c r="W111" s="54">
        <v>6703700</v>
      </c>
      <c r="X111" s="54">
        <v>0</v>
      </c>
      <c r="Y111" s="54">
        <v>0</v>
      </c>
      <c r="Z111" s="123">
        <v>0</v>
      </c>
      <c r="AA111" s="253">
        <v>11346961.5</v>
      </c>
      <c r="AB111" s="54">
        <v>9532772</v>
      </c>
      <c r="AC111" s="54">
        <v>1863862</v>
      </c>
      <c r="AD111" s="54">
        <v>95200</v>
      </c>
      <c r="AE111" s="54">
        <v>0</v>
      </c>
      <c r="AF111" s="54">
        <v>6753700</v>
      </c>
      <c r="AG111" s="54">
        <v>50000</v>
      </c>
      <c r="AH111" s="54">
        <v>6703700</v>
      </c>
      <c r="AI111" s="54">
        <v>0</v>
      </c>
      <c r="AJ111" s="54">
        <v>0</v>
      </c>
      <c r="AK111" s="54">
        <v>50000</v>
      </c>
      <c r="AL111" s="54">
        <v>18100661.5</v>
      </c>
    </row>
    <row r="112" spans="1:38" s="45" customFormat="1" ht="20.45" customHeight="1" x14ac:dyDescent="0.2">
      <c r="A112" s="70" t="s">
        <v>39</v>
      </c>
      <c r="B112" s="71" t="s">
        <v>139</v>
      </c>
      <c r="C112" s="71" t="s">
        <v>61</v>
      </c>
      <c r="D112" s="151" t="s">
        <v>239</v>
      </c>
      <c r="E112" s="42">
        <v>2488572</v>
      </c>
      <c r="F112" s="117">
        <v>2488572</v>
      </c>
      <c r="G112" s="117">
        <v>1863862</v>
      </c>
      <c r="H112" s="117">
        <v>95200</v>
      </c>
      <c r="I112" s="117">
        <v>0</v>
      </c>
      <c r="J112" s="112">
        <v>0</v>
      </c>
      <c r="K112" s="117">
        <v>0</v>
      </c>
      <c r="L112" s="117">
        <v>0</v>
      </c>
      <c r="M112" s="117">
        <v>0</v>
      </c>
      <c r="N112" s="117">
        <v>0</v>
      </c>
      <c r="O112" s="238">
        <v>0</v>
      </c>
      <c r="P112" s="258">
        <v>0</v>
      </c>
      <c r="Q112" s="238"/>
      <c r="R112" s="238"/>
      <c r="S112" s="238"/>
      <c r="T112" s="238"/>
      <c r="U112" s="238">
        <v>0</v>
      </c>
      <c r="V112" s="238"/>
      <c r="W112" s="238"/>
      <c r="X112" s="238"/>
      <c r="Y112" s="238"/>
      <c r="Z112" s="259"/>
      <c r="AA112" s="251">
        <v>2488572</v>
      </c>
      <c r="AB112" s="238">
        <v>2488572</v>
      </c>
      <c r="AC112" s="238">
        <v>1863862</v>
      </c>
      <c r="AD112" s="238">
        <v>95200</v>
      </c>
      <c r="AE112" s="238">
        <v>0</v>
      </c>
      <c r="AF112" s="238">
        <v>0</v>
      </c>
      <c r="AG112" s="238">
        <v>0</v>
      </c>
      <c r="AH112" s="238">
        <v>0</v>
      </c>
      <c r="AI112" s="238">
        <v>0</v>
      </c>
      <c r="AJ112" s="238">
        <v>0</v>
      </c>
      <c r="AK112" s="238">
        <v>0</v>
      </c>
      <c r="AL112" s="100">
        <v>2488572</v>
      </c>
    </row>
    <row r="113" spans="1:38" s="45" customFormat="1" ht="44.45" customHeight="1" x14ac:dyDescent="0.2">
      <c r="A113" s="70" t="s">
        <v>385</v>
      </c>
      <c r="B113" s="71" t="s">
        <v>384</v>
      </c>
      <c r="C113" s="71" t="s">
        <v>339</v>
      </c>
      <c r="D113" s="351" t="s">
        <v>383</v>
      </c>
      <c r="E113" s="42"/>
      <c r="F113" s="117"/>
      <c r="G113" s="117"/>
      <c r="H113" s="117"/>
      <c r="I113" s="117"/>
      <c r="J113" s="112"/>
      <c r="K113" s="117"/>
      <c r="L113" s="117"/>
      <c r="M113" s="117"/>
      <c r="N113" s="117"/>
      <c r="O113" s="238"/>
      <c r="P113" s="258">
        <v>0</v>
      </c>
      <c r="Q113" s="238"/>
      <c r="R113" s="238"/>
      <c r="S113" s="238"/>
      <c r="T113" s="238"/>
      <c r="U113" s="238">
        <v>6703700</v>
      </c>
      <c r="V113" s="238"/>
      <c r="W113" s="238">
        <v>6703700</v>
      </c>
      <c r="X113" s="238"/>
      <c r="Y113" s="238"/>
      <c r="Z113" s="259"/>
      <c r="AA113" s="251">
        <v>0</v>
      </c>
      <c r="AB113" s="238">
        <v>0</v>
      </c>
      <c r="AC113" s="238">
        <v>0</v>
      </c>
      <c r="AD113" s="238">
        <v>0</v>
      </c>
      <c r="AE113" s="238">
        <v>0</v>
      </c>
      <c r="AF113" s="238">
        <v>6703700</v>
      </c>
      <c r="AG113" s="238">
        <v>0</v>
      </c>
      <c r="AH113" s="238">
        <v>6703700</v>
      </c>
      <c r="AI113" s="238">
        <v>0</v>
      </c>
      <c r="AJ113" s="238">
        <v>0</v>
      </c>
      <c r="AK113" s="238">
        <v>0</v>
      </c>
      <c r="AL113" s="100">
        <v>6703700</v>
      </c>
    </row>
    <row r="114" spans="1:38" s="45" customFormat="1" x14ac:dyDescent="0.2">
      <c r="A114" s="68" t="s">
        <v>270</v>
      </c>
      <c r="B114" s="85" t="s">
        <v>237</v>
      </c>
      <c r="C114" s="85" t="s">
        <v>75</v>
      </c>
      <c r="D114" s="126" t="s">
        <v>238</v>
      </c>
      <c r="E114" s="42">
        <v>1799309.5</v>
      </c>
      <c r="F114" s="117">
        <v>0</v>
      </c>
      <c r="G114" s="117">
        <v>0</v>
      </c>
      <c r="H114" s="117">
        <v>0</v>
      </c>
      <c r="I114" s="117">
        <v>0</v>
      </c>
      <c r="J114" s="112">
        <v>0</v>
      </c>
      <c r="K114" s="118">
        <v>0</v>
      </c>
      <c r="L114" s="118">
        <v>0</v>
      </c>
      <c r="M114" s="118">
        <v>0</v>
      </c>
      <c r="N114" s="118">
        <v>0</v>
      </c>
      <c r="O114" s="239">
        <v>0</v>
      </c>
      <c r="P114" s="258">
        <v>14880</v>
      </c>
      <c r="Q114" s="239"/>
      <c r="R114" s="239"/>
      <c r="S114" s="239"/>
      <c r="T114" s="239"/>
      <c r="U114" s="238">
        <v>0</v>
      </c>
      <c r="V114" s="239"/>
      <c r="W114" s="239"/>
      <c r="X114" s="239"/>
      <c r="Y114" s="239"/>
      <c r="Z114" s="260"/>
      <c r="AA114" s="251">
        <v>1814189.5</v>
      </c>
      <c r="AB114" s="238">
        <v>0</v>
      </c>
      <c r="AC114" s="238">
        <v>0</v>
      </c>
      <c r="AD114" s="238">
        <v>0</v>
      </c>
      <c r="AE114" s="238">
        <v>0</v>
      </c>
      <c r="AF114" s="238">
        <v>0</v>
      </c>
      <c r="AG114" s="238">
        <v>0</v>
      </c>
      <c r="AH114" s="238">
        <v>0</v>
      </c>
      <c r="AI114" s="238">
        <v>0</v>
      </c>
      <c r="AJ114" s="238">
        <v>0</v>
      </c>
      <c r="AK114" s="238">
        <v>0</v>
      </c>
      <c r="AL114" s="100">
        <v>1814189.5</v>
      </c>
    </row>
    <row r="115" spans="1:38" s="45" customFormat="1" x14ac:dyDescent="0.2">
      <c r="A115" s="308" t="s">
        <v>362</v>
      </c>
      <c r="B115" s="309" t="s">
        <v>363</v>
      </c>
      <c r="C115" s="309" t="s">
        <v>91</v>
      </c>
      <c r="D115" s="316" t="s">
        <v>364</v>
      </c>
      <c r="E115" s="310">
        <v>6939880</v>
      </c>
      <c r="F115" s="311">
        <v>6939880</v>
      </c>
      <c r="G115" s="311">
        <v>0</v>
      </c>
      <c r="H115" s="311">
        <v>0</v>
      </c>
      <c r="I115" s="311">
        <v>0</v>
      </c>
      <c r="J115" s="312">
        <v>50000</v>
      </c>
      <c r="K115" s="317">
        <v>50000</v>
      </c>
      <c r="L115" s="317">
        <v>0</v>
      </c>
      <c r="M115" s="317">
        <v>0</v>
      </c>
      <c r="N115" s="317">
        <v>0</v>
      </c>
      <c r="O115" s="299">
        <v>50000</v>
      </c>
      <c r="P115" s="258">
        <v>-14880</v>
      </c>
      <c r="Q115" s="299">
        <v>-14880</v>
      </c>
      <c r="R115" s="299"/>
      <c r="S115" s="299"/>
      <c r="T115" s="299"/>
      <c r="U115" s="238">
        <v>0</v>
      </c>
      <c r="V115" s="299"/>
      <c r="W115" s="299"/>
      <c r="X115" s="299"/>
      <c r="Y115" s="299"/>
      <c r="Z115" s="301"/>
      <c r="AA115" s="251">
        <v>6925000</v>
      </c>
      <c r="AB115" s="238">
        <v>6925000</v>
      </c>
      <c r="AC115" s="238">
        <v>0</v>
      </c>
      <c r="AD115" s="238">
        <v>0</v>
      </c>
      <c r="AE115" s="238">
        <v>0</v>
      </c>
      <c r="AF115" s="238">
        <v>50000</v>
      </c>
      <c r="AG115" s="238">
        <v>50000</v>
      </c>
      <c r="AH115" s="238">
        <v>0</v>
      </c>
      <c r="AI115" s="238">
        <v>0</v>
      </c>
      <c r="AJ115" s="238">
        <v>0</v>
      </c>
      <c r="AK115" s="238">
        <v>50000</v>
      </c>
      <c r="AL115" s="100">
        <v>6975000</v>
      </c>
    </row>
    <row r="116" spans="1:38" s="45" customFormat="1" ht="12" customHeight="1" thickBot="1" x14ac:dyDescent="0.25">
      <c r="A116" s="145" t="s">
        <v>40</v>
      </c>
      <c r="B116" s="97" t="s">
        <v>41</v>
      </c>
      <c r="C116" s="97" t="s">
        <v>91</v>
      </c>
      <c r="D116" s="164" t="s">
        <v>42</v>
      </c>
      <c r="E116" s="162">
        <v>119200</v>
      </c>
      <c r="F116" s="134">
        <v>119200</v>
      </c>
      <c r="G116" s="134">
        <v>0</v>
      </c>
      <c r="H116" s="134">
        <v>0</v>
      </c>
      <c r="I116" s="134">
        <v>0</v>
      </c>
      <c r="J116" s="135">
        <v>0</v>
      </c>
      <c r="K116" s="146">
        <v>0</v>
      </c>
      <c r="L116" s="146">
        <v>0</v>
      </c>
      <c r="M116" s="146">
        <v>0</v>
      </c>
      <c r="N116" s="146">
        <v>0</v>
      </c>
      <c r="O116" s="246">
        <v>0</v>
      </c>
      <c r="P116" s="298">
        <v>0</v>
      </c>
      <c r="Q116" s="299"/>
      <c r="R116" s="299"/>
      <c r="S116" s="299"/>
      <c r="T116" s="299"/>
      <c r="U116" s="300">
        <v>0</v>
      </c>
      <c r="V116" s="299"/>
      <c r="W116" s="299"/>
      <c r="X116" s="299"/>
      <c r="Y116" s="299"/>
      <c r="Z116" s="301"/>
      <c r="AA116" s="302">
        <v>119200</v>
      </c>
      <c r="AB116" s="300">
        <v>119200</v>
      </c>
      <c r="AC116" s="300">
        <v>0</v>
      </c>
      <c r="AD116" s="300">
        <v>0</v>
      </c>
      <c r="AE116" s="300">
        <v>0</v>
      </c>
      <c r="AF116" s="300">
        <v>0</v>
      </c>
      <c r="AG116" s="300">
        <v>0</v>
      </c>
      <c r="AH116" s="300">
        <v>0</v>
      </c>
      <c r="AI116" s="300">
        <v>0</v>
      </c>
      <c r="AJ116" s="300">
        <v>0</v>
      </c>
      <c r="AK116" s="300">
        <v>0</v>
      </c>
      <c r="AL116" s="303">
        <v>119200</v>
      </c>
    </row>
    <row r="117" spans="1:38" s="48" customFormat="1" ht="13.5" thickBot="1" x14ac:dyDescent="0.25">
      <c r="A117" s="167" t="s">
        <v>204</v>
      </c>
      <c r="B117" s="168" t="s">
        <v>204</v>
      </c>
      <c r="C117" s="168" t="s">
        <v>204</v>
      </c>
      <c r="D117" s="169" t="s">
        <v>210</v>
      </c>
      <c r="E117" s="170">
        <v>324519193</v>
      </c>
      <c r="F117" s="170">
        <v>322719883.5</v>
      </c>
      <c r="G117" s="170">
        <v>163661896</v>
      </c>
      <c r="H117" s="170">
        <v>47149562.399999999</v>
      </c>
      <c r="I117" s="170">
        <v>0</v>
      </c>
      <c r="J117" s="170">
        <v>24139265.43</v>
      </c>
      <c r="K117" s="170">
        <v>14992450</v>
      </c>
      <c r="L117" s="170">
        <v>9146815.4299999997</v>
      </c>
      <c r="M117" s="170">
        <v>1108464</v>
      </c>
      <c r="N117" s="170">
        <v>316098.43</v>
      </c>
      <c r="O117" s="248">
        <v>14992450</v>
      </c>
      <c r="P117" s="304">
        <v>-5033618</v>
      </c>
      <c r="Q117" s="305">
        <v>-5048498</v>
      </c>
      <c r="R117" s="305">
        <v>1207</v>
      </c>
      <c r="S117" s="305">
        <v>-5000000</v>
      </c>
      <c r="T117" s="305">
        <v>0</v>
      </c>
      <c r="U117" s="305">
        <v>6863700</v>
      </c>
      <c r="V117" s="305">
        <v>160000</v>
      </c>
      <c r="W117" s="305">
        <v>6703700</v>
      </c>
      <c r="X117" s="305">
        <v>0</v>
      </c>
      <c r="Y117" s="305">
        <v>0</v>
      </c>
      <c r="Z117" s="306">
        <v>160000</v>
      </c>
      <c r="AA117" s="307">
        <v>319485575</v>
      </c>
      <c r="AB117" s="305">
        <v>317671385.5</v>
      </c>
      <c r="AC117" s="305">
        <v>163663103</v>
      </c>
      <c r="AD117" s="305">
        <v>42149561.399999999</v>
      </c>
      <c r="AE117" s="305">
        <v>0</v>
      </c>
      <c r="AF117" s="305">
        <v>31002965.43</v>
      </c>
      <c r="AG117" s="305">
        <v>15152450</v>
      </c>
      <c r="AH117" s="305">
        <v>15850515.43</v>
      </c>
      <c r="AI117" s="305">
        <v>1108464</v>
      </c>
      <c r="AJ117" s="305">
        <v>316098.43</v>
      </c>
      <c r="AK117" s="305">
        <v>15152450</v>
      </c>
      <c r="AL117" s="306">
        <v>350488540.43000001</v>
      </c>
    </row>
    <row r="118" spans="1:38" s="48" customFormat="1" x14ac:dyDescent="0.2">
      <c r="A118" s="49"/>
      <c r="B118" s="49"/>
      <c r="C118" s="49"/>
      <c r="D118" s="56"/>
      <c r="E118" s="124"/>
      <c r="F118" s="124"/>
      <c r="G118" s="124"/>
      <c r="H118" s="124"/>
      <c r="I118" s="124"/>
      <c r="J118" s="124"/>
      <c r="K118" s="124"/>
      <c r="L118" s="124"/>
      <c r="M118" s="124"/>
      <c r="N118" s="124"/>
      <c r="O118" s="124"/>
      <c r="P118" s="124"/>
      <c r="Q118" s="124"/>
      <c r="R118" s="124"/>
      <c r="S118" s="124"/>
      <c r="T118" s="124"/>
      <c r="U118" s="124"/>
      <c r="V118" s="124"/>
      <c r="W118" s="124"/>
      <c r="X118" s="124"/>
      <c r="Y118" s="124"/>
      <c r="Z118" s="124"/>
      <c r="AA118" s="124"/>
      <c r="AB118" s="124"/>
      <c r="AC118" s="124"/>
      <c r="AD118" s="124"/>
      <c r="AE118" s="124"/>
      <c r="AF118" s="124"/>
      <c r="AG118" s="124"/>
      <c r="AH118" s="124"/>
      <c r="AI118" s="124"/>
      <c r="AJ118" s="124"/>
      <c r="AK118" s="124"/>
      <c r="AL118" s="57"/>
    </row>
    <row r="119" spans="1:38" s="1" customFormat="1" ht="19.899999999999999" customHeight="1" x14ac:dyDescent="0.3">
      <c r="A119" s="78"/>
      <c r="D119" s="78" t="s">
        <v>332</v>
      </c>
      <c r="E119" s="171"/>
      <c r="F119" s="171"/>
      <c r="G119" s="78" t="s">
        <v>333</v>
      </c>
      <c r="I119" s="171"/>
      <c r="J119" s="171"/>
      <c r="K119" s="171"/>
      <c r="L119" s="171"/>
      <c r="M119" s="171"/>
      <c r="N119" s="171"/>
      <c r="O119" s="171"/>
      <c r="P119" s="171"/>
      <c r="Q119" s="171"/>
      <c r="R119" s="171"/>
      <c r="S119" s="171"/>
      <c r="T119" s="171"/>
      <c r="U119" s="171"/>
      <c r="V119" s="171"/>
      <c r="W119" s="171"/>
      <c r="X119" s="171"/>
      <c r="Y119" s="171"/>
      <c r="Z119" s="171"/>
      <c r="AA119" s="171"/>
      <c r="AB119" s="171"/>
      <c r="AC119" s="171"/>
      <c r="AD119" s="171"/>
      <c r="AE119" s="171"/>
      <c r="AF119" s="171"/>
      <c r="AG119" s="171"/>
      <c r="AH119" s="171"/>
      <c r="AI119" s="171"/>
      <c r="AJ119" s="171"/>
      <c r="AK119" s="171"/>
      <c r="AL119" s="116"/>
    </row>
    <row r="120" spans="1:38" x14ac:dyDescent="0.2">
      <c r="AL120" s="48"/>
    </row>
    <row r="121" spans="1:38" x14ac:dyDescent="0.2">
      <c r="AL121" s="48"/>
    </row>
    <row r="122" spans="1:38" x14ac:dyDescent="0.2">
      <c r="AL122" s="48"/>
    </row>
    <row r="123" spans="1:38" x14ac:dyDescent="0.2">
      <c r="AL123" s="48"/>
    </row>
    <row r="124" spans="1:38" x14ac:dyDescent="0.2">
      <c r="AL124" s="48"/>
    </row>
    <row r="125" spans="1:38" x14ac:dyDescent="0.2">
      <c r="AL125" s="48"/>
    </row>
    <row r="126" spans="1:38" x14ac:dyDescent="0.2">
      <c r="AL126" s="48"/>
    </row>
    <row r="127" spans="1:38" x14ac:dyDescent="0.2">
      <c r="AL127" s="48"/>
    </row>
    <row r="128" spans="1:38" x14ac:dyDescent="0.2">
      <c r="AL128" s="48"/>
    </row>
    <row r="129" spans="38:38" x14ac:dyDescent="0.2">
      <c r="AL129" s="48"/>
    </row>
    <row r="130" spans="38:38" x14ac:dyDescent="0.2">
      <c r="AL130" s="48"/>
    </row>
    <row r="131" spans="38:38" x14ac:dyDescent="0.2">
      <c r="AL131" s="48"/>
    </row>
    <row r="132" spans="38:38" x14ac:dyDescent="0.2">
      <c r="AL132" s="48"/>
    </row>
    <row r="133" spans="38:38" x14ac:dyDescent="0.2">
      <c r="AL133" s="48"/>
    </row>
    <row r="134" spans="38:38" x14ac:dyDescent="0.2">
      <c r="AL134" s="48"/>
    </row>
    <row r="135" spans="38:38" x14ac:dyDescent="0.2">
      <c r="AL135" s="48"/>
    </row>
    <row r="136" spans="38:38" x14ac:dyDescent="0.2">
      <c r="AL136" s="48"/>
    </row>
    <row r="137" spans="38:38" x14ac:dyDescent="0.2">
      <c r="AL137" s="48"/>
    </row>
    <row r="138" spans="38:38" x14ac:dyDescent="0.2">
      <c r="AL138" s="48"/>
    </row>
    <row r="139" spans="38:38" x14ac:dyDescent="0.2">
      <c r="AL139" s="48"/>
    </row>
    <row r="140" spans="38:38" x14ac:dyDescent="0.2">
      <c r="AL140" s="48"/>
    </row>
    <row r="141" spans="38:38" x14ac:dyDescent="0.2">
      <c r="AL141" s="48"/>
    </row>
    <row r="142" spans="38:38" x14ac:dyDescent="0.2">
      <c r="AL142" s="48"/>
    </row>
    <row r="143" spans="38:38" x14ac:dyDescent="0.2">
      <c r="AL143" s="48"/>
    </row>
    <row r="144" spans="38:38" x14ac:dyDescent="0.2">
      <c r="AL144" s="48"/>
    </row>
    <row r="145" spans="38:38" x14ac:dyDescent="0.2">
      <c r="AL145" s="48"/>
    </row>
    <row r="146" spans="38:38" x14ac:dyDescent="0.2">
      <c r="AL146" s="48"/>
    </row>
    <row r="147" spans="38:38" x14ac:dyDescent="0.2">
      <c r="AL147" s="48"/>
    </row>
  </sheetData>
  <mergeCells count="44">
    <mergeCell ref="W10:W11"/>
    <mergeCell ref="X10:Y10"/>
    <mergeCell ref="Z10:Z11"/>
    <mergeCell ref="AA8:AK8"/>
    <mergeCell ref="AF10:AF11"/>
    <mergeCell ref="AG10:AG11"/>
    <mergeCell ref="AH10:AH11"/>
    <mergeCell ref="AI10:AJ10"/>
    <mergeCell ref="AK10:AK11"/>
    <mergeCell ref="P8:Z8"/>
    <mergeCell ref="P9:T9"/>
    <mergeCell ref="U9:Z9"/>
    <mergeCell ref="P10:P11"/>
    <mergeCell ref="Q10:Q11"/>
    <mergeCell ref="R10:S10"/>
    <mergeCell ref="T10:T11"/>
    <mergeCell ref="E8:O8"/>
    <mergeCell ref="E9:I9"/>
    <mergeCell ref="J9:O9"/>
    <mergeCell ref="U10:U11"/>
    <mergeCell ref="V10:V11"/>
    <mergeCell ref="M10:N10"/>
    <mergeCell ref="O10:O11"/>
    <mergeCell ref="F10:F11"/>
    <mergeCell ref="G10:H10"/>
    <mergeCell ref="I10:I11"/>
    <mergeCell ref="J10:J11"/>
    <mergeCell ref="K10:K11"/>
    <mergeCell ref="N4:AL4"/>
    <mergeCell ref="N5:O5"/>
    <mergeCell ref="A5:L5"/>
    <mergeCell ref="AL8:AL11"/>
    <mergeCell ref="A8:A11"/>
    <mergeCell ref="C8:C11"/>
    <mergeCell ref="L10:L11"/>
    <mergeCell ref="B8:B11"/>
    <mergeCell ref="E10:E11"/>
    <mergeCell ref="AA9:AE9"/>
    <mergeCell ref="AF9:AK9"/>
    <mergeCell ref="AA10:AA11"/>
    <mergeCell ref="AB10:AB11"/>
    <mergeCell ref="AC10:AD10"/>
    <mergeCell ref="AE10:AE11"/>
    <mergeCell ref="D8:D11"/>
  </mergeCells>
  <phoneticPr fontId="3" type="noConversion"/>
  <printOptions horizontalCentered="1"/>
  <pageMargins left="0.19685039370078741" right="0.19685039370078741" top="0.35433070866141736" bottom="0.23622047244094491" header="0.19685039370078741" footer="0.19685039370078741"/>
  <pageSetup paperSize="9" scale="55" fitToHeight="2"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indexed="30"/>
    <pageSetUpPr fitToPage="1"/>
  </sheetPr>
  <dimension ref="A1:AO99"/>
  <sheetViews>
    <sheetView showZeros="0" tabSelected="1" topLeftCell="A2" zoomScale="40" zoomScaleNormal="40" zoomScaleSheetLayoutView="55" workbookViewId="0">
      <pane xSplit="6" ySplit="10" topLeftCell="G71" activePane="bottomRight" state="frozen"/>
      <selection activeCell="A2" sqref="A2"/>
      <selection pane="topRight" activeCell="G2" sqref="G2"/>
      <selection pane="bottomLeft" activeCell="A12" sqref="A12"/>
      <selection pane="bottomRight" activeCell="H4" sqref="H4:J4"/>
    </sheetView>
  </sheetViews>
  <sheetFormatPr defaultColWidth="9.1640625" defaultRowHeight="12.75" x14ac:dyDescent="0.2"/>
  <cols>
    <col min="1" max="1" width="11.33203125" style="1" customWidth="1"/>
    <col min="2" max="2" width="10.33203125" style="1" customWidth="1"/>
    <col min="3" max="3" width="8.1640625" style="1" customWidth="1"/>
    <col min="4" max="4" width="61.1640625" style="1" customWidth="1"/>
    <col min="5" max="5" width="66.5" style="1" customWidth="1"/>
    <col min="6" max="6" width="21.1640625" style="1" customWidth="1"/>
    <col min="7" max="7" width="19.83203125" style="1" customWidth="1"/>
    <col min="8" max="8" width="16.5" style="1" customWidth="1"/>
    <col min="9" max="9" width="13.83203125" style="1" customWidth="1"/>
    <col min="10" max="10" width="14.83203125" style="1" customWidth="1"/>
    <col min="11" max="11" width="13" style="1" customWidth="1"/>
    <col min="12" max="12" width="13.1640625" style="1" customWidth="1"/>
    <col min="13" max="13" width="16.33203125" style="1" customWidth="1"/>
    <col min="14" max="14" width="16.5" style="1" customWidth="1"/>
    <col min="15" max="15" width="14.1640625" style="1" customWidth="1"/>
    <col min="16" max="16" width="14.5" style="1" customWidth="1"/>
    <col min="17" max="17" width="16.1640625" style="1" customWidth="1"/>
    <col min="18" max="18" width="13.83203125" style="1" customWidth="1"/>
    <col min="19" max="16384" width="9.1640625" style="1"/>
  </cols>
  <sheetData>
    <row r="1" spans="1:41" s="337" customFormat="1" ht="11.1" hidden="1" customHeight="1" x14ac:dyDescent="0.25">
      <c r="A1" s="336"/>
      <c r="B1" s="336"/>
      <c r="C1" s="336"/>
      <c r="D1" s="336"/>
      <c r="E1" s="336"/>
      <c r="G1" s="336"/>
      <c r="K1" s="66"/>
    </row>
    <row r="2" spans="1:41" s="337" customFormat="1" ht="15.75" x14ac:dyDescent="0.25">
      <c r="A2" s="336"/>
      <c r="B2" s="336"/>
      <c r="C2" s="336"/>
      <c r="D2" s="336"/>
      <c r="H2" t="s">
        <v>274</v>
      </c>
      <c r="J2" s="2"/>
      <c r="K2" s="66"/>
    </row>
    <row r="3" spans="1:41" s="337" customFormat="1" ht="15" customHeight="1" x14ac:dyDescent="0.25">
      <c r="A3" s="336"/>
      <c r="B3" s="336"/>
      <c r="C3" s="336"/>
      <c r="D3" s="336"/>
      <c r="H3" s="1" t="s">
        <v>334</v>
      </c>
      <c r="J3" s="2"/>
      <c r="K3" s="330"/>
    </row>
    <row r="4" spans="1:41" ht="15" x14ac:dyDescent="0.2">
      <c r="H4" s="361" t="s">
        <v>386</v>
      </c>
      <c r="I4" s="361"/>
      <c r="J4" s="361"/>
      <c r="K4" s="23"/>
    </row>
    <row r="5" spans="1:41" ht="19.149999999999999" customHeight="1" x14ac:dyDescent="0.2">
      <c r="H5" s="12"/>
      <c r="I5" s="395"/>
      <c r="J5" s="395"/>
    </row>
    <row r="6" spans="1:41" ht="22.5" x14ac:dyDescent="0.2">
      <c r="A6" s="363" t="s">
        <v>320</v>
      </c>
      <c r="B6" s="363"/>
      <c r="C6" s="363"/>
      <c r="D6" s="363"/>
      <c r="E6" s="363"/>
      <c r="F6" s="363"/>
      <c r="G6" s="363"/>
      <c r="H6" s="338"/>
      <c r="I6" s="338"/>
      <c r="J6" s="338"/>
    </row>
    <row r="7" spans="1:41" ht="22.5" x14ac:dyDescent="0.2">
      <c r="A7" s="329"/>
      <c r="B7" s="339"/>
      <c r="C7" s="403">
        <v>18541000000</v>
      </c>
      <c r="D7" s="403"/>
      <c r="E7" s="339"/>
      <c r="F7" s="339"/>
      <c r="G7" s="339"/>
      <c r="H7" s="339"/>
      <c r="I7" s="12" t="s">
        <v>213</v>
      </c>
      <c r="J7" s="339"/>
    </row>
    <row r="8" spans="1:41" ht="17.45" customHeight="1" thickBot="1" x14ac:dyDescent="0.25">
      <c r="A8" s="329"/>
      <c r="B8" s="339"/>
      <c r="C8" s="81" t="s">
        <v>218</v>
      </c>
      <c r="D8" s="339"/>
      <c r="E8" s="339"/>
      <c r="F8" s="339"/>
      <c r="G8" s="339"/>
      <c r="H8" s="339"/>
      <c r="I8" s="339"/>
      <c r="J8" s="339"/>
    </row>
    <row r="9" spans="1:41" ht="17.45" customHeight="1" x14ac:dyDescent="0.2">
      <c r="A9" s="404" t="s">
        <v>207</v>
      </c>
      <c r="B9" s="404" t="s">
        <v>220</v>
      </c>
      <c r="C9" s="404" t="s">
        <v>221</v>
      </c>
      <c r="D9" s="408" t="s">
        <v>222</v>
      </c>
      <c r="E9" s="406" t="s">
        <v>211</v>
      </c>
      <c r="F9" s="406" t="s">
        <v>212</v>
      </c>
      <c r="G9" s="396" t="s">
        <v>271</v>
      </c>
      <c r="H9" s="397"/>
      <c r="I9" s="397"/>
      <c r="J9" s="398"/>
      <c r="K9" s="396" t="s">
        <v>343</v>
      </c>
      <c r="L9" s="397"/>
      <c r="M9" s="397"/>
      <c r="N9" s="397"/>
      <c r="O9" s="397" t="s">
        <v>344</v>
      </c>
      <c r="P9" s="397"/>
      <c r="Q9" s="397"/>
      <c r="R9" s="410"/>
    </row>
    <row r="10" spans="1:41" ht="18.600000000000001" customHeight="1" x14ac:dyDescent="0.2">
      <c r="A10" s="404"/>
      <c r="B10" s="404"/>
      <c r="C10" s="404"/>
      <c r="D10" s="408"/>
      <c r="E10" s="406"/>
      <c r="F10" s="406"/>
      <c r="G10" s="401" t="s">
        <v>208</v>
      </c>
      <c r="H10" s="399" t="s">
        <v>53</v>
      </c>
      <c r="I10" s="393" t="s">
        <v>54</v>
      </c>
      <c r="J10" s="394"/>
      <c r="K10" s="401" t="s">
        <v>208</v>
      </c>
      <c r="L10" s="399" t="s">
        <v>53</v>
      </c>
      <c r="M10" s="393" t="s">
        <v>54</v>
      </c>
      <c r="N10" s="393"/>
      <c r="O10" s="406" t="s">
        <v>208</v>
      </c>
      <c r="P10" s="399" t="s">
        <v>53</v>
      </c>
      <c r="Q10" s="393" t="s">
        <v>54</v>
      </c>
      <c r="R10" s="411"/>
    </row>
    <row r="11" spans="1:41" ht="39" thickBot="1" x14ac:dyDescent="0.25">
      <c r="A11" s="405"/>
      <c r="B11" s="405"/>
      <c r="C11" s="405"/>
      <c r="D11" s="409"/>
      <c r="E11" s="407"/>
      <c r="F11" s="407"/>
      <c r="G11" s="402"/>
      <c r="H11" s="400"/>
      <c r="I11" s="174" t="s">
        <v>209</v>
      </c>
      <c r="J11" s="267" t="s">
        <v>273</v>
      </c>
      <c r="K11" s="401"/>
      <c r="L11" s="399"/>
      <c r="M11" s="276" t="s">
        <v>209</v>
      </c>
      <c r="N11" s="276" t="s">
        <v>273</v>
      </c>
      <c r="O11" s="406"/>
      <c r="P11" s="399"/>
      <c r="Q11" s="276" t="s">
        <v>209</v>
      </c>
      <c r="R11" s="278" t="s">
        <v>273</v>
      </c>
    </row>
    <row r="12" spans="1:41" s="182" customFormat="1" ht="14.25" x14ac:dyDescent="0.2">
      <c r="A12" s="175" t="s">
        <v>181</v>
      </c>
      <c r="B12" s="176"/>
      <c r="C12" s="176"/>
      <c r="D12" s="13" t="s">
        <v>93</v>
      </c>
      <c r="E12" s="177"/>
      <c r="F12" s="177"/>
      <c r="G12" s="284">
        <f t="shared" ref="G12:J12" si="0">SUM(G13)</f>
        <v>14682633</v>
      </c>
      <c r="H12" s="284">
        <f t="shared" si="0"/>
        <v>13532633</v>
      </c>
      <c r="I12" s="284">
        <f t="shared" si="0"/>
        <v>1150000</v>
      </c>
      <c r="J12" s="284">
        <f t="shared" si="0"/>
        <v>1120000</v>
      </c>
      <c r="K12" s="284">
        <f t="shared" ref="K12:R12" si="1">SUM(K13)</f>
        <v>-20000</v>
      </c>
      <c r="L12" s="268">
        <f t="shared" si="1"/>
        <v>-50000</v>
      </c>
      <c r="M12" s="268">
        <f t="shared" si="1"/>
        <v>30000</v>
      </c>
      <c r="N12" s="268">
        <f t="shared" si="1"/>
        <v>30000</v>
      </c>
      <c r="O12" s="284">
        <f t="shared" si="1"/>
        <v>14662633</v>
      </c>
      <c r="P12" s="268">
        <f t="shared" si="1"/>
        <v>13482633</v>
      </c>
      <c r="Q12" s="268">
        <f t="shared" si="1"/>
        <v>1180000</v>
      </c>
      <c r="R12" s="101">
        <f t="shared" si="1"/>
        <v>1150000</v>
      </c>
      <c r="S12" s="22"/>
      <c r="T12" s="22"/>
      <c r="U12" s="22"/>
      <c r="V12" s="22"/>
      <c r="W12" s="22"/>
      <c r="X12" s="22"/>
      <c r="Y12" s="22"/>
      <c r="Z12" s="22"/>
      <c r="AA12" s="22"/>
      <c r="AB12" s="22"/>
      <c r="AC12" s="22"/>
      <c r="AD12" s="22"/>
      <c r="AE12" s="22"/>
      <c r="AF12" s="22"/>
      <c r="AG12" s="22"/>
      <c r="AH12" s="22"/>
      <c r="AI12" s="22"/>
      <c r="AJ12" s="22"/>
      <c r="AK12" s="22"/>
      <c r="AL12" s="22"/>
      <c r="AM12" s="22"/>
      <c r="AN12" s="22"/>
      <c r="AO12" s="22"/>
    </row>
    <row r="13" spans="1:41" s="182" customFormat="1" ht="14.25" x14ac:dyDescent="0.2">
      <c r="A13" s="14" t="s">
        <v>182</v>
      </c>
      <c r="B13" s="15"/>
      <c r="C13" s="15"/>
      <c r="D13" s="16" t="s">
        <v>93</v>
      </c>
      <c r="E13" s="62"/>
      <c r="F13" s="62"/>
      <c r="G13" s="285">
        <f t="shared" ref="G13:J13" si="2">SUM(G14:G28)</f>
        <v>14682633</v>
      </c>
      <c r="H13" s="285">
        <f t="shared" si="2"/>
        <v>13532633</v>
      </c>
      <c r="I13" s="285">
        <f t="shared" si="2"/>
        <v>1150000</v>
      </c>
      <c r="J13" s="285">
        <f t="shared" si="2"/>
        <v>1120000</v>
      </c>
      <c r="K13" s="285">
        <f t="shared" ref="K13:R13" si="3">SUM(K14:K28)</f>
        <v>-20000</v>
      </c>
      <c r="L13" s="269">
        <f t="shared" si="3"/>
        <v>-50000</v>
      </c>
      <c r="M13" s="269">
        <f t="shared" si="3"/>
        <v>30000</v>
      </c>
      <c r="N13" s="269">
        <f t="shared" si="3"/>
        <v>30000</v>
      </c>
      <c r="O13" s="285">
        <f t="shared" si="3"/>
        <v>14662633</v>
      </c>
      <c r="P13" s="269">
        <f t="shared" si="3"/>
        <v>13482633</v>
      </c>
      <c r="Q13" s="269">
        <f t="shared" si="3"/>
        <v>1180000</v>
      </c>
      <c r="R13" s="106">
        <f t="shared" si="3"/>
        <v>1150000</v>
      </c>
      <c r="S13" s="22"/>
      <c r="T13" s="22"/>
      <c r="U13" s="22"/>
      <c r="V13" s="22"/>
      <c r="W13" s="22"/>
      <c r="X13" s="22"/>
      <c r="Y13" s="22"/>
      <c r="Z13" s="22"/>
      <c r="AA13" s="22"/>
      <c r="AB13" s="22"/>
      <c r="AC13" s="22"/>
      <c r="AD13" s="22"/>
      <c r="AE13" s="22"/>
      <c r="AF13" s="22"/>
      <c r="AG13" s="22"/>
      <c r="AH13" s="22"/>
      <c r="AI13" s="22"/>
      <c r="AJ13" s="22"/>
      <c r="AK13" s="22"/>
      <c r="AL13" s="22"/>
      <c r="AM13" s="22"/>
      <c r="AN13" s="22"/>
      <c r="AO13" s="22"/>
    </row>
    <row r="14" spans="1:41" s="194" customFormat="1" ht="30" x14ac:dyDescent="0.25">
      <c r="A14" s="209" t="s">
        <v>262</v>
      </c>
      <c r="B14" s="205" t="s">
        <v>261</v>
      </c>
      <c r="C14" s="205" t="s">
        <v>71</v>
      </c>
      <c r="D14" s="206" t="s">
        <v>146</v>
      </c>
      <c r="E14" s="207" t="s">
        <v>226</v>
      </c>
      <c r="F14" s="192" t="s">
        <v>227</v>
      </c>
      <c r="G14" s="198">
        <v>31025</v>
      </c>
      <c r="H14" s="198">
        <v>31025</v>
      </c>
      <c r="I14" s="198">
        <v>0</v>
      </c>
      <c r="J14" s="270">
        <v>0</v>
      </c>
      <c r="K14" s="279">
        <f>SUM(L14+M14)</f>
        <v>0</v>
      </c>
      <c r="L14" s="206"/>
      <c r="M14" s="206"/>
      <c r="N14" s="291"/>
      <c r="O14" s="294">
        <f>SUM(G14+K14)</f>
        <v>31025</v>
      </c>
      <c r="P14" s="280">
        <f t="shared" ref="P14:R28" si="4">SUM(H14+L14)</f>
        <v>31025</v>
      </c>
      <c r="Q14" s="280">
        <f t="shared" si="4"/>
        <v>0</v>
      </c>
      <c r="R14" s="286">
        <f t="shared" si="4"/>
        <v>0</v>
      </c>
    </row>
    <row r="15" spans="1:41" s="194" customFormat="1" ht="30" x14ac:dyDescent="0.25">
      <c r="A15" s="89" t="s">
        <v>183</v>
      </c>
      <c r="B15" s="69" t="s">
        <v>139</v>
      </c>
      <c r="C15" s="69" t="s">
        <v>61</v>
      </c>
      <c r="D15" s="151" t="s">
        <v>239</v>
      </c>
      <c r="E15" s="191" t="s">
        <v>341</v>
      </c>
      <c r="F15" s="192" t="s">
        <v>342</v>
      </c>
      <c r="G15" s="198">
        <v>120000</v>
      </c>
      <c r="H15" s="198">
        <v>0</v>
      </c>
      <c r="I15" s="198">
        <v>120000</v>
      </c>
      <c r="J15" s="270">
        <v>120000</v>
      </c>
      <c r="K15" s="279">
        <f>SUM(L15+M15)</f>
        <v>30000</v>
      </c>
      <c r="L15" s="206"/>
      <c r="M15" s="206">
        <v>30000</v>
      </c>
      <c r="N15" s="291">
        <v>30000</v>
      </c>
      <c r="O15" s="294">
        <f t="shared" ref="O15:O16" si="5">SUM(G15+K15)</f>
        <v>150000</v>
      </c>
      <c r="P15" s="280">
        <f t="shared" ref="P15:P16" si="6">SUM(H15+L15)</f>
        <v>0</v>
      </c>
      <c r="Q15" s="280">
        <f t="shared" ref="Q15:Q16" si="7">SUM(I15+M15)</f>
        <v>150000</v>
      </c>
      <c r="R15" s="286">
        <f t="shared" ref="R15:R16" si="8">SUM(J15+N15)</f>
        <v>150000</v>
      </c>
    </row>
    <row r="16" spans="1:41" s="194" customFormat="1" ht="45" x14ac:dyDescent="0.25">
      <c r="A16" s="209" t="s">
        <v>184</v>
      </c>
      <c r="B16" s="205" t="s">
        <v>91</v>
      </c>
      <c r="C16" s="205" t="s">
        <v>75</v>
      </c>
      <c r="D16" s="206" t="s">
        <v>164</v>
      </c>
      <c r="E16" s="207" t="s">
        <v>230</v>
      </c>
      <c r="F16" s="207" t="s">
        <v>231</v>
      </c>
      <c r="G16" s="198">
        <v>250000</v>
      </c>
      <c r="H16" s="198">
        <v>250000</v>
      </c>
      <c r="I16" s="198">
        <v>0</v>
      </c>
      <c r="J16" s="270">
        <v>0</v>
      </c>
      <c r="K16" s="279">
        <f t="shared" ref="K16:K90" si="9">SUM(L16+M16)</f>
        <v>-50000</v>
      </c>
      <c r="L16" s="206">
        <v>-50000</v>
      </c>
      <c r="M16" s="206"/>
      <c r="N16" s="291"/>
      <c r="O16" s="294">
        <f t="shared" si="5"/>
        <v>200000</v>
      </c>
      <c r="P16" s="280">
        <f t="shared" si="6"/>
        <v>200000</v>
      </c>
      <c r="Q16" s="280">
        <f t="shared" si="7"/>
        <v>0</v>
      </c>
      <c r="R16" s="286">
        <f t="shared" si="8"/>
        <v>0</v>
      </c>
    </row>
    <row r="17" spans="1:41" s="194" customFormat="1" ht="30" x14ac:dyDescent="0.25">
      <c r="A17" s="209" t="s">
        <v>198</v>
      </c>
      <c r="B17" s="205" t="s">
        <v>199</v>
      </c>
      <c r="C17" s="205" t="s">
        <v>167</v>
      </c>
      <c r="D17" s="223" t="s">
        <v>200</v>
      </c>
      <c r="E17" s="207" t="s">
        <v>374</v>
      </c>
      <c r="F17" s="192" t="s">
        <v>375</v>
      </c>
      <c r="G17" s="198">
        <v>108000</v>
      </c>
      <c r="H17" s="198">
        <v>108000</v>
      </c>
      <c r="I17" s="198">
        <v>0</v>
      </c>
      <c r="J17" s="270">
        <v>0</v>
      </c>
      <c r="K17" s="279">
        <f t="shared" si="9"/>
        <v>0</v>
      </c>
      <c r="L17" s="206"/>
      <c r="M17" s="206"/>
      <c r="N17" s="291"/>
      <c r="O17" s="294">
        <f t="shared" ref="O17:R90" si="10">SUM(G17+K17)</f>
        <v>108000</v>
      </c>
      <c r="P17" s="280">
        <f t="shared" si="4"/>
        <v>108000</v>
      </c>
      <c r="Q17" s="280">
        <f t="shared" si="4"/>
        <v>0</v>
      </c>
      <c r="R17" s="286">
        <f t="shared" si="4"/>
        <v>0</v>
      </c>
    </row>
    <row r="18" spans="1:41" s="194" customFormat="1" ht="30" x14ac:dyDescent="0.25">
      <c r="A18" s="209" t="s">
        <v>198</v>
      </c>
      <c r="B18" s="205" t="s">
        <v>199</v>
      </c>
      <c r="C18" s="205" t="s">
        <v>167</v>
      </c>
      <c r="D18" s="223" t="s">
        <v>200</v>
      </c>
      <c r="E18" s="207" t="s">
        <v>215</v>
      </c>
      <c r="F18" s="207" t="s">
        <v>321</v>
      </c>
      <c r="G18" s="198">
        <v>230000</v>
      </c>
      <c r="H18" s="198">
        <v>230000</v>
      </c>
      <c r="I18" s="198">
        <v>0</v>
      </c>
      <c r="J18" s="270">
        <v>0</v>
      </c>
      <c r="K18" s="279">
        <f t="shared" si="9"/>
        <v>0</v>
      </c>
      <c r="L18" s="206"/>
      <c r="M18" s="206"/>
      <c r="N18" s="291"/>
      <c r="O18" s="294">
        <f t="shared" si="10"/>
        <v>230000</v>
      </c>
      <c r="P18" s="280">
        <f t="shared" si="4"/>
        <v>230000</v>
      </c>
      <c r="Q18" s="280">
        <f t="shared" si="4"/>
        <v>0</v>
      </c>
      <c r="R18" s="286">
        <f t="shared" si="4"/>
        <v>0</v>
      </c>
    </row>
    <row r="19" spans="1:41" s="194" customFormat="1" ht="30" hidden="1" x14ac:dyDescent="0.25">
      <c r="A19" s="209" t="s">
        <v>197</v>
      </c>
      <c r="B19" s="205" t="s">
        <v>165</v>
      </c>
      <c r="C19" s="205" t="s">
        <v>167</v>
      </c>
      <c r="D19" s="224" t="s">
        <v>166</v>
      </c>
      <c r="E19" s="207" t="s">
        <v>215</v>
      </c>
      <c r="F19" s="207" t="s">
        <v>321</v>
      </c>
      <c r="G19" s="198">
        <v>0</v>
      </c>
      <c r="H19" s="198">
        <v>0</v>
      </c>
      <c r="I19" s="198">
        <v>0</v>
      </c>
      <c r="J19" s="270">
        <v>0</v>
      </c>
      <c r="K19" s="279">
        <f t="shared" si="9"/>
        <v>0</v>
      </c>
      <c r="L19" s="206"/>
      <c r="M19" s="206"/>
      <c r="N19" s="291"/>
      <c r="O19" s="294">
        <f t="shared" si="10"/>
        <v>0</v>
      </c>
      <c r="P19" s="280">
        <f t="shared" si="4"/>
        <v>0</v>
      </c>
      <c r="Q19" s="280">
        <f t="shared" si="4"/>
        <v>0</v>
      </c>
      <c r="R19" s="286">
        <f t="shared" si="4"/>
        <v>0</v>
      </c>
    </row>
    <row r="20" spans="1:41" s="194" customFormat="1" ht="30" x14ac:dyDescent="0.25">
      <c r="A20" s="209" t="s">
        <v>197</v>
      </c>
      <c r="B20" s="205" t="s">
        <v>165</v>
      </c>
      <c r="C20" s="205" t="s">
        <v>167</v>
      </c>
      <c r="D20" s="224" t="s">
        <v>166</v>
      </c>
      <c r="E20" s="207" t="s">
        <v>335</v>
      </c>
      <c r="F20" s="207" t="s">
        <v>336</v>
      </c>
      <c r="G20" s="198">
        <v>50000</v>
      </c>
      <c r="H20" s="198">
        <v>50000</v>
      </c>
      <c r="I20" s="198">
        <v>0</v>
      </c>
      <c r="J20" s="270">
        <v>0</v>
      </c>
      <c r="K20" s="279">
        <f t="shared" si="9"/>
        <v>0</v>
      </c>
      <c r="L20" s="206"/>
      <c r="M20" s="206"/>
      <c r="N20" s="291"/>
      <c r="O20" s="294">
        <f t="shared" si="10"/>
        <v>50000</v>
      </c>
      <c r="P20" s="280">
        <f t="shared" si="4"/>
        <v>50000</v>
      </c>
      <c r="Q20" s="280">
        <f t="shared" si="4"/>
        <v>0</v>
      </c>
      <c r="R20" s="286">
        <f t="shared" si="4"/>
        <v>0</v>
      </c>
    </row>
    <row r="21" spans="1:41" s="194" customFormat="1" ht="30" x14ac:dyDescent="0.25">
      <c r="A21" s="209" t="s">
        <v>185</v>
      </c>
      <c r="B21" s="205" t="s">
        <v>95</v>
      </c>
      <c r="C21" s="205" t="s">
        <v>72</v>
      </c>
      <c r="D21" s="207" t="s">
        <v>94</v>
      </c>
      <c r="E21" s="191" t="s">
        <v>229</v>
      </c>
      <c r="F21" s="192" t="s">
        <v>275</v>
      </c>
      <c r="G21" s="198">
        <v>9102000</v>
      </c>
      <c r="H21" s="198">
        <v>8102000</v>
      </c>
      <c r="I21" s="198">
        <v>1000000</v>
      </c>
      <c r="J21" s="270">
        <v>1000000</v>
      </c>
      <c r="K21" s="279">
        <f t="shared" si="9"/>
        <v>0</v>
      </c>
      <c r="L21" s="206"/>
      <c r="M21" s="206"/>
      <c r="N21" s="291"/>
      <c r="O21" s="294">
        <f t="shared" si="10"/>
        <v>9102000</v>
      </c>
      <c r="P21" s="280">
        <f t="shared" si="4"/>
        <v>8102000</v>
      </c>
      <c r="Q21" s="280">
        <f t="shared" si="4"/>
        <v>1000000</v>
      </c>
      <c r="R21" s="286">
        <f t="shared" si="4"/>
        <v>1000000</v>
      </c>
    </row>
    <row r="22" spans="1:41" s="194" customFormat="1" ht="45" x14ac:dyDescent="0.25">
      <c r="A22" s="209" t="s">
        <v>186</v>
      </c>
      <c r="B22" s="205" t="s">
        <v>43</v>
      </c>
      <c r="C22" s="205" t="s">
        <v>73</v>
      </c>
      <c r="D22" s="197" t="s">
        <v>172</v>
      </c>
      <c r="E22" s="191" t="s">
        <v>229</v>
      </c>
      <c r="F22" s="192" t="s">
        <v>275</v>
      </c>
      <c r="G22" s="198">
        <v>2569700</v>
      </c>
      <c r="H22" s="198">
        <v>2569700</v>
      </c>
      <c r="I22" s="198">
        <v>0</v>
      </c>
      <c r="J22" s="270">
        <v>0</v>
      </c>
      <c r="K22" s="279">
        <f t="shared" si="9"/>
        <v>0</v>
      </c>
      <c r="L22" s="206"/>
      <c r="M22" s="206"/>
      <c r="N22" s="291"/>
      <c r="O22" s="294">
        <f t="shared" si="10"/>
        <v>2569700</v>
      </c>
      <c r="P22" s="280">
        <f t="shared" si="4"/>
        <v>2569700</v>
      </c>
      <c r="Q22" s="280">
        <f t="shared" si="4"/>
        <v>0</v>
      </c>
      <c r="R22" s="286">
        <f t="shared" si="4"/>
        <v>0</v>
      </c>
    </row>
    <row r="23" spans="1:41" s="194" customFormat="1" ht="30" x14ac:dyDescent="0.25">
      <c r="A23" s="195" t="s">
        <v>188</v>
      </c>
      <c r="B23" s="196" t="s">
        <v>97</v>
      </c>
      <c r="C23" s="196" t="s">
        <v>74</v>
      </c>
      <c r="D23" s="207" t="s">
        <v>96</v>
      </c>
      <c r="E23" s="191" t="s">
        <v>228</v>
      </c>
      <c r="F23" s="191" t="s">
        <v>322</v>
      </c>
      <c r="G23" s="198">
        <v>55000</v>
      </c>
      <c r="H23" s="198">
        <v>55000</v>
      </c>
      <c r="I23" s="198">
        <v>0</v>
      </c>
      <c r="J23" s="270">
        <v>0</v>
      </c>
      <c r="K23" s="279">
        <f t="shared" si="9"/>
        <v>0</v>
      </c>
      <c r="L23" s="206"/>
      <c r="M23" s="206"/>
      <c r="N23" s="291"/>
      <c r="O23" s="294">
        <f t="shared" si="10"/>
        <v>55000</v>
      </c>
      <c r="P23" s="280">
        <f t="shared" si="4"/>
        <v>55000</v>
      </c>
      <c r="Q23" s="280">
        <f t="shared" si="4"/>
        <v>0</v>
      </c>
      <c r="R23" s="286">
        <f t="shared" si="4"/>
        <v>0</v>
      </c>
    </row>
    <row r="24" spans="1:41" s="194" customFormat="1" ht="30" x14ac:dyDescent="0.25">
      <c r="A24" s="195" t="s">
        <v>187</v>
      </c>
      <c r="B24" s="205" t="s">
        <v>178</v>
      </c>
      <c r="C24" s="205" t="s">
        <v>179</v>
      </c>
      <c r="D24" s="197" t="s">
        <v>180</v>
      </c>
      <c r="E24" s="191" t="s">
        <v>229</v>
      </c>
      <c r="F24" s="192" t="s">
        <v>275</v>
      </c>
      <c r="G24" s="198">
        <v>829000</v>
      </c>
      <c r="H24" s="198">
        <v>829000</v>
      </c>
      <c r="I24" s="198">
        <v>0</v>
      </c>
      <c r="J24" s="270">
        <v>0</v>
      </c>
      <c r="K24" s="279">
        <f t="shared" si="9"/>
        <v>0</v>
      </c>
      <c r="L24" s="206"/>
      <c r="M24" s="206"/>
      <c r="N24" s="291"/>
      <c r="O24" s="294">
        <f t="shared" si="10"/>
        <v>829000</v>
      </c>
      <c r="P24" s="280">
        <f t="shared" si="4"/>
        <v>829000</v>
      </c>
      <c r="Q24" s="280">
        <f t="shared" si="4"/>
        <v>0</v>
      </c>
      <c r="R24" s="286">
        <f t="shared" si="4"/>
        <v>0</v>
      </c>
    </row>
    <row r="25" spans="1:41" s="194" customFormat="1" ht="45" x14ac:dyDescent="0.25">
      <c r="A25" s="195" t="s">
        <v>190</v>
      </c>
      <c r="B25" s="196" t="s">
        <v>191</v>
      </c>
      <c r="C25" s="196" t="s">
        <v>63</v>
      </c>
      <c r="D25" s="207" t="s">
        <v>192</v>
      </c>
      <c r="E25" s="207" t="s">
        <v>230</v>
      </c>
      <c r="F25" s="207" t="s">
        <v>231</v>
      </c>
      <c r="G25" s="198">
        <v>47658</v>
      </c>
      <c r="H25" s="198">
        <v>47658</v>
      </c>
      <c r="I25" s="198">
        <v>0</v>
      </c>
      <c r="J25" s="270">
        <v>0</v>
      </c>
      <c r="K25" s="279">
        <f t="shared" si="9"/>
        <v>0</v>
      </c>
      <c r="L25" s="206"/>
      <c r="M25" s="206"/>
      <c r="N25" s="291"/>
      <c r="O25" s="294">
        <f t="shared" si="10"/>
        <v>47658</v>
      </c>
      <c r="P25" s="280">
        <f t="shared" si="4"/>
        <v>47658</v>
      </c>
      <c r="Q25" s="280">
        <f t="shared" si="4"/>
        <v>0</v>
      </c>
      <c r="R25" s="286">
        <f t="shared" si="4"/>
        <v>0</v>
      </c>
    </row>
    <row r="26" spans="1:41" s="194" customFormat="1" ht="105" x14ac:dyDescent="0.25">
      <c r="A26" s="209" t="s">
        <v>189</v>
      </c>
      <c r="B26" s="205" t="s">
        <v>174</v>
      </c>
      <c r="C26" s="205" t="s">
        <v>63</v>
      </c>
      <c r="D26" s="197" t="s">
        <v>173</v>
      </c>
      <c r="E26" s="207" t="s">
        <v>230</v>
      </c>
      <c r="F26" s="207" t="s">
        <v>231</v>
      </c>
      <c r="G26" s="198">
        <v>30000</v>
      </c>
      <c r="H26" s="198">
        <v>0</v>
      </c>
      <c r="I26" s="198">
        <v>30000</v>
      </c>
      <c r="J26" s="270">
        <v>0</v>
      </c>
      <c r="K26" s="279">
        <f t="shared" si="9"/>
        <v>0</v>
      </c>
      <c r="L26" s="206"/>
      <c r="M26" s="206"/>
      <c r="N26" s="291"/>
      <c r="O26" s="294">
        <f t="shared" si="10"/>
        <v>30000</v>
      </c>
      <c r="P26" s="280">
        <f t="shared" si="4"/>
        <v>0</v>
      </c>
      <c r="Q26" s="280">
        <f t="shared" si="4"/>
        <v>30000</v>
      </c>
      <c r="R26" s="286">
        <f t="shared" si="4"/>
        <v>0</v>
      </c>
    </row>
    <row r="27" spans="1:41" s="194" customFormat="1" ht="45" x14ac:dyDescent="0.25">
      <c r="A27" s="308" t="s">
        <v>348</v>
      </c>
      <c r="B27" s="309" t="s">
        <v>346</v>
      </c>
      <c r="C27" s="309" t="s">
        <v>167</v>
      </c>
      <c r="D27" s="316" t="s">
        <v>347</v>
      </c>
      <c r="E27" s="318" t="s">
        <v>356</v>
      </c>
      <c r="F27" s="318" t="s">
        <v>355</v>
      </c>
      <c r="G27" s="230">
        <v>748000</v>
      </c>
      <c r="H27" s="230">
        <v>748000</v>
      </c>
      <c r="I27" s="230">
        <v>0</v>
      </c>
      <c r="J27" s="271">
        <v>0</v>
      </c>
      <c r="K27" s="279">
        <f t="shared" si="9"/>
        <v>0</v>
      </c>
      <c r="L27" s="206"/>
      <c r="M27" s="206"/>
      <c r="N27" s="291"/>
      <c r="O27" s="294">
        <f t="shared" si="10"/>
        <v>748000</v>
      </c>
      <c r="P27" s="280">
        <f t="shared" si="4"/>
        <v>748000</v>
      </c>
      <c r="Q27" s="280">
        <f t="shared" si="4"/>
        <v>0</v>
      </c>
      <c r="R27" s="286">
        <f t="shared" si="4"/>
        <v>0</v>
      </c>
    </row>
    <row r="28" spans="1:41" s="194" customFormat="1" ht="45.75" thickBot="1" x14ac:dyDescent="0.3">
      <c r="A28" s="225" t="s">
        <v>232</v>
      </c>
      <c r="B28" s="226" t="s">
        <v>31</v>
      </c>
      <c r="C28" s="226" t="s">
        <v>128</v>
      </c>
      <c r="D28" s="227" t="s">
        <v>32</v>
      </c>
      <c r="E28" s="228" t="s">
        <v>324</v>
      </c>
      <c r="F28" s="229" t="s">
        <v>325</v>
      </c>
      <c r="G28" s="230">
        <v>512250</v>
      </c>
      <c r="H28" s="230">
        <v>512250</v>
      </c>
      <c r="I28" s="230">
        <v>0</v>
      </c>
      <c r="J28" s="271">
        <v>0</v>
      </c>
      <c r="K28" s="279">
        <f t="shared" si="9"/>
        <v>0</v>
      </c>
      <c r="L28" s="206"/>
      <c r="M28" s="206"/>
      <c r="N28" s="291"/>
      <c r="O28" s="294">
        <f t="shared" si="10"/>
        <v>512250</v>
      </c>
      <c r="P28" s="280">
        <f t="shared" si="4"/>
        <v>512250</v>
      </c>
      <c r="Q28" s="280">
        <f t="shared" si="4"/>
        <v>0</v>
      </c>
      <c r="R28" s="286">
        <f t="shared" si="4"/>
        <v>0</v>
      </c>
    </row>
    <row r="29" spans="1:41" s="182" customFormat="1" ht="15" x14ac:dyDescent="0.25">
      <c r="A29" s="86" t="s">
        <v>129</v>
      </c>
      <c r="B29" s="87"/>
      <c r="C29" s="87"/>
      <c r="D29" s="179" t="s">
        <v>99</v>
      </c>
      <c r="E29" s="88"/>
      <c r="F29" s="88"/>
      <c r="G29" s="287">
        <f t="shared" ref="G29:N29" si="11">SUM(G30)</f>
        <v>5615434</v>
      </c>
      <c r="H29" s="287">
        <f t="shared" si="11"/>
        <v>1263334</v>
      </c>
      <c r="I29" s="287">
        <f t="shared" si="11"/>
        <v>4352100</v>
      </c>
      <c r="J29" s="287">
        <f t="shared" si="11"/>
        <v>4038500</v>
      </c>
      <c r="K29" s="287">
        <f t="shared" si="11"/>
        <v>30000</v>
      </c>
      <c r="L29" s="287">
        <f t="shared" si="11"/>
        <v>0</v>
      </c>
      <c r="M29" s="287">
        <f t="shared" si="11"/>
        <v>30000</v>
      </c>
      <c r="N29" s="287">
        <f t="shared" si="11"/>
        <v>30000</v>
      </c>
      <c r="O29" s="287">
        <f t="shared" ref="O29:R29" si="12">SUM(O30)</f>
        <v>5645434</v>
      </c>
      <c r="P29" s="272">
        <f t="shared" si="12"/>
        <v>1263334</v>
      </c>
      <c r="Q29" s="272">
        <f t="shared" si="12"/>
        <v>4382100</v>
      </c>
      <c r="R29" s="181">
        <f t="shared" si="12"/>
        <v>4068500</v>
      </c>
      <c r="S29" s="22"/>
      <c r="T29" s="22"/>
      <c r="U29" s="22"/>
      <c r="V29" s="22"/>
      <c r="W29" s="22"/>
      <c r="X29" s="22"/>
      <c r="Y29" s="22"/>
      <c r="Z29" s="22"/>
      <c r="AA29" s="22"/>
      <c r="AB29" s="22"/>
      <c r="AC29" s="22"/>
      <c r="AD29" s="22"/>
      <c r="AE29" s="22"/>
      <c r="AF29" s="22"/>
      <c r="AG29" s="22"/>
      <c r="AH29" s="22"/>
      <c r="AI29" s="22"/>
      <c r="AJ29" s="22"/>
      <c r="AK29" s="22"/>
      <c r="AL29" s="22"/>
      <c r="AM29" s="22"/>
      <c r="AN29" s="22"/>
      <c r="AO29" s="22"/>
    </row>
    <row r="30" spans="1:41" s="182" customFormat="1" ht="15" x14ac:dyDescent="0.25">
      <c r="A30" s="17" t="s">
        <v>145</v>
      </c>
      <c r="B30" s="18"/>
      <c r="C30" s="18"/>
      <c r="D30" s="19" t="s">
        <v>99</v>
      </c>
      <c r="E30" s="63"/>
      <c r="F30" s="63"/>
      <c r="G30" s="288">
        <f t="shared" ref="G30:N30" si="13">SUM(G31:G40)</f>
        <v>5615434</v>
      </c>
      <c r="H30" s="288">
        <f t="shared" si="13"/>
        <v>1263334</v>
      </c>
      <c r="I30" s="288">
        <f t="shared" si="13"/>
        <v>4352100</v>
      </c>
      <c r="J30" s="288">
        <f t="shared" si="13"/>
        <v>4038500</v>
      </c>
      <c r="K30" s="288">
        <f t="shared" si="13"/>
        <v>30000</v>
      </c>
      <c r="L30" s="288">
        <f t="shared" si="13"/>
        <v>0</v>
      </c>
      <c r="M30" s="288">
        <f t="shared" si="13"/>
        <v>30000</v>
      </c>
      <c r="N30" s="288">
        <f t="shared" si="13"/>
        <v>30000</v>
      </c>
      <c r="O30" s="288">
        <f>SUM(O31:O40)</f>
        <v>5645434</v>
      </c>
      <c r="P30" s="273">
        <f t="shared" ref="P30:R30" si="14">SUM(P31:P40)</f>
        <v>1263334</v>
      </c>
      <c r="Q30" s="273">
        <f t="shared" si="14"/>
        <v>4382100</v>
      </c>
      <c r="R30" s="178">
        <f t="shared" si="14"/>
        <v>4068500</v>
      </c>
      <c r="S30" s="22"/>
      <c r="T30" s="22"/>
      <c r="U30" s="22"/>
      <c r="V30" s="22"/>
      <c r="W30" s="22"/>
      <c r="X30" s="22"/>
      <c r="Y30" s="22"/>
      <c r="Z30" s="22"/>
      <c r="AA30" s="22"/>
      <c r="AB30" s="22"/>
      <c r="AC30" s="22"/>
      <c r="AD30" s="22"/>
      <c r="AE30" s="22"/>
      <c r="AF30" s="22"/>
      <c r="AG30" s="22"/>
      <c r="AH30" s="22"/>
      <c r="AI30" s="22"/>
      <c r="AJ30" s="22"/>
      <c r="AK30" s="22"/>
      <c r="AL30" s="22"/>
      <c r="AM30" s="22"/>
      <c r="AN30" s="22"/>
      <c r="AO30" s="22"/>
    </row>
    <row r="31" spans="1:41" s="217" customFormat="1" ht="30" x14ac:dyDescent="0.25">
      <c r="A31" s="104" t="s">
        <v>326</v>
      </c>
      <c r="B31" s="103" t="s">
        <v>13</v>
      </c>
      <c r="C31" s="105" t="s">
        <v>144</v>
      </c>
      <c r="D31" s="126" t="s">
        <v>143</v>
      </c>
      <c r="E31" s="191" t="s">
        <v>341</v>
      </c>
      <c r="F31" s="192" t="s">
        <v>342</v>
      </c>
      <c r="G31" s="198">
        <v>15860</v>
      </c>
      <c r="H31" s="198">
        <v>15860</v>
      </c>
      <c r="I31" s="198">
        <v>0</v>
      </c>
      <c r="J31" s="270">
        <v>0</v>
      </c>
      <c r="K31" s="279">
        <f t="shared" si="9"/>
        <v>0</v>
      </c>
      <c r="L31" s="277"/>
      <c r="M31" s="277"/>
      <c r="N31" s="292"/>
      <c r="O31" s="294">
        <f t="shared" si="10"/>
        <v>15860</v>
      </c>
      <c r="P31" s="280">
        <f t="shared" si="10"/>
        <v>15860</v>
      </c>
      <c r="Q31" s="280">
        <f t="shared" si="10"/>
        <v>0</v>
      </c>
      <c r="R31" s="286">
        <f t="shared" si="10"/>
        <v>0</v>
      </c>
    </row>
    <row r="32" spans="1:41" s="194" customFormat="1" ht="30" x14ac:dyDescent="0.25">
      <c r="A32" s="104" t="s">
        <v>140</v>
      </c>
      <c r="B32" s="103" t="s">
        <v>83</v>
      </c>
      <c r="C32" s="103" t="s">
        <v>76</v>
      </c>
      <c r="D32" s="153" t="s">
        <v>141</v>
      </c>
      <c r="E32" s="191" t="s">
        <v>236</v>
      </c>
      <c r="F32" s="213" t="s">
        <v>276</v>
      </c>
      <c r="G32" s="198">
        <v>150000</v>
      </c>
      <c r="H32" s="198">
        <v>150000</v>
      </c>
      <c r="I32" s="198">
        <v>0</v>
      </c>
      <c r="J32" s="270">
        <v>0</v>
      </c>
      <c r="K32" s="279">
        <f t="shared" si="9"/>
        <v>0</v>
      </c>
      <c r="L32" s="206"/>
      <c r="M32" s="206"/>
      <c r="N32" s="291"/>
      <c r="O32" s="294">
        <f t="shared" si="10"/>
        <v>150000</v>
      </c>
      <c r="P32" s="280">
        <f t="shared" si="10"/>
        <v>150000</v>
      </c>
      <c r="Q32" s="280">
        <f t="shared" si="10"/>
        <v>0</v>
      </c>
      <c r="R32" s="286">
        <f t="shared" si="10"/>
        <v>0</v>
      </c>
    </row>
    <row r="33" spans="1:41" s="194" customFormat="1" ht="43.9" customHeight="1" x14ac:dyDescent="0.25">
      <c r="A33" s="104" t="s">
        <v>288</v>
      </c>
      <c r="B33" s="103" t="s">
        <v>289</v>
      </c>
      <c r="C33" s="103" t="s">
        <v>71</v>
      </c>
      <c r="D33" s="125" t="s">
        <v>292</v>
      </c>
      <c r="E33" s="207" t="s">
        <v>327</v>
      </c>
      <c r="F33" s="213" t="s">
        <v>329</v>
      </c>
      <c r="G33" s="198">
        <v>100000</v>
      </c>
      <c r="H33" s="198">
        <v>100000</v>
      </c>
      <c r="I33" s="198">
        <v>0</v>
      </c>
      <c r="J33" s="270">
        <v>0</v>
      </c>
      <c r="K33" s="279">
        <f t="shared" si="9"/>
        <v>0</v>
      </c>
      <c r="L33" s="206"/>
      <c r="M33" s="206"/>
      <c r="N33" s="291"/>
      <c r="O33" s="294">
        <f t="shared" si="10"/>
        <v>100000</v>
      </c>
      <c r="P33" s="280">
        <f t="shared" si="10"/>
        <v>100000</v>
      </c>
      <c r="Q33" s="280">
        <f t="shared" si="10"/>
        <v>0</v>
      </c>
      <c r="R33" s="286">
        <f t="shared" si="10"/>
        <v>0</v>
      </c>
    </row>
    <row r="34" spans="1:41" s="194" customFormat="1" ht="30" x14ac:dyDescent="0.25">
      <c r="A34" s="214" t="s">
        <v>260</v>
      </c>
      <c r="B34" s="215" t="s">
        <v>261</v>
      </c>
      <c r="C34" s="215" t="s">
        <v>71</v>
      </c>
      <c r="D34" s="208" t="s">
        <v>146</v>
      </c>
      <c r="E34" s="207" t="s">
        <v>327</v>
      </c>
      <c r="F34" s="213" t="s">
        <v>329</v>
      </c>
      <c r="G34" s="198">
        <v>68600</v>
      </c>
      <c r="H34" s="198">
        <v>68600</v>
      </c>
      <c r="I34" s="198">
        <v>0</v>
      </c>
      <c r="J34" s="270">
        <v>0</v>
      </c>
      <c r="K34" s="279">
        <f t="shared" si="9"/>
        <v>0</v>
      </c>
      <c r="L34" s="206"/>
      <c r="M34" s="206"/>
      <c r="N34" s="291"/>
      <c r="O34" s="294">
        <f t="shared" si="10"/>
        <v>68600</v>
      </c>
      <c r="P34" s="280">
        <f t="shared" si="10"/>
        <v>68600</v>
      </c>
      <c r="Q34" s="280">
        <f t="shared" si="10"/>
        <v>0</v>
      </c>
      <c r="R34" s="286">
        <f t="shared" si="10"/>
        <v>0</v>
      </c>
    </row>
    <row r="35" spans="1:41" s="194" customFormat="1" ht="45.6" customHeight="1" x14ac:dyDescent="0.25">
      <c r="A35" s="195" t="s">
        <v>142</v>
      </c>
      <c r="B35" s="196" t="s">
        <v>107</v>
      </c>
      <c r="C35" s="196" t="s">
        <v>74</v>
      </c>
      <c r="D35" s="207" t="s">
        <v>102</v>
      </c>
      <c r="E35" s="207" t="s">
        <v>328</v>
      </c>
      <c r="F35" s="213" t="s">
        <v>330</v>
      </c>
      <c r="G35" s="198">
        <v>454274</v>
      </c>
      <c r="H35" s="198">
        <v>140674</v>
      </c>
      <c r="I35" s="198">
        <v>313600</v>
      </c>
      <c r="J35" s="270">
        <v>0</v>
      </c>
      <c r="K35" s="279">
        <f t="shared" si="9"/>
        <v>0</v>
      </c>
      <c r="L35" s="206"/>
      <c r="M35" s="206"/>
      <c r="N35" s="291"/>
      <c r="O35" s="294">
        <f t="shared" si="10"/>
        <v>454274</v>
      </c>
      <c r="P35" s="280">
        <f t="shared" si="10"/>
        <v>140674</v>
      </c>
      <c r="Q35" s="280">
        <f t="shared" si="10"/>
        <v>313600</v>
      </c>
      <c r="R35" s="286">
        <f t="shared" si="10"/>
        <v>0</v>
      </c>
    </row>
    <row r="36" spans="1:41" s="194" customFormat="1" ht="30" x14ac:dyDescent="0.25">
      <c r="A36" s="218" t="s">
        <v>196</v>
      </c>
      <c r="B36" s="159" t="s">
        <v>194</v>
      </c>
      <c r="C36" s="159" t="s">
        <v>63</v>
      </c>
      <c r="D36" s="219" t="s">
        <v>195</v>
      </c>
      <c r="E36" s="191" t="s">
        <v>341</v>
      </c>
      <c r="F36" s="192" t="s">
        <v>342</v>
      </c>
      <c r="G36" s="198">
        <v>1250000</v>
      </c>
      <c r="H36" s="198">
        <v>0</v>
      </c>
      <c r="I36" s="198">
        <v>1250000</v>
      </c>
      <c r="J36" s="270">
        <v>1250000</v>
      </c>
      <c r="K36" s="279">
        <f t="shared" si="9"/>
        <v>0</v>
      </c>
      <c r="L36" s="206"/>
      <c r="M36" s="206"/>
      <c r="N36" s="291"/>
      <c r="O36" s="294">
        <f t="shared" si="10"/>
        <v>1250000</v>
      </c>
      <c r="P36" s="280">
        <f t="shared" si="10"/>
        <v>0</v>
      </c>
      <c r="Q36" s="280">
        <f t="shared" si="10"/>
        <v>1250000</v>
      </c>
      <c r="R36" s="286">
        <f t="shared" si="10"/>
        <v>1250000</v>
      </c>
    </row>
    <row r="37" spans="1:41" s="217" customFormat="1" ht="28.9" customHeight="1" x14ac:dyDescent="0.25">
      <c r="A37" s="83" t="s">
        <v>267</v>
      </c>
      <c r="B37" s="84" t="s">
        <v>268</v>
      </c>
      <c r="C37" s="84" t="s">
        <v>71</v>
      </c>
      <c r="D37" s="125" t="s">
        <v>269</v>
      </c>
      <c r="E37" s="191" t="s">
        <v>341</v>
      </c>
      <c r="F37" s="192" t="s">
        <v>381</v>
      </c>
      <c r="G37" s="198"/>
      <c r="H37" s="198"/>
      <c r="I37" s="198"/>
      <c r="J37" s="270"/>
      <c r="K37" s="279">
        <f>SUM(L37+M37)</f>
        <v>30000</v>
      </c>
      <c r="L37" s="277"/>
      <c r="M37" s="206">
        <v>30000</v>
      </c>
      <c r="N37" s="291">
        <v>30000</v>
      </c>
      <c r="O37" s="294">
        <f t="shared" ref="O37" si="15">SUM(G37+K37)</f>
        <v>30000</v>
      </c>
      <c r="P37" s="280">
        <f t="shared" ref="P37" si="16">SUM(H37+L37)</f>
        <v>0</v>
      </c>
      <c r="Q37" s="280">
        <f t="shared" ref="Q37" si="17">SUM(I37+M37)</f>
        <v>30000</v>
      </c>
      <c r="R37" s="286">
        <f t="shared" ref="R37" si="18">SUM(J37+N37)</f>
        <v>30000</v>
      </c>
    </row>
    <row r="38" spans="1:41" s="194" customFormat="1" ht="30" x14ac:dyDescent="0.25">
      <c r="A38" s="83" t="s">
        <v>365</v>
      </c>
      <c r="B38" s="84" t="s">
        <v>366</v>
      </c>
      <c r="C38" s="84" t="s">
        <v>77</v>
      </c>
      <c r="D38" s="316" t="s">
        <v>242</v>
      </c>
      <c r="E38" s="191" t="s">
        <v>341</v>
      </c>
      <c r="F38" s="192" t="s">
        <v>342</v>
      </c>
      <c r="G38" s="230">
        <v>2760000</v>
      </c>
      <c r="H38" s="230">
        <v>0</v>
      </c>
      <c r="I38" s="230">
        <v>2760000</v>
      </c>
      <c r="J38" s="271">
        <v>2760000</v>
      </c>
      <c r="K38" s="279">
        <f t="shared" si="9"/>
        <v>0</v>
      </c>
      <c r="L38" s="206"/>
      <c r="M38" s="206"/>
      <c r="N38" s="291"/>
      <c r="O38" s="294">
        <f t="shared" ref="O38" si="19">SUM(G38+K38)</f>
        <v>2760000</v>
      </c>
      <c r="P38" s="280">
        <f t="shared" ref="P38" si="20">SUM(H38+L38)</f>
        <v>0</v>
      </c>
      <c r="Q38" s="280">
        <f t="shared" ref="Q38" si="21">SUM(I38+M38)</f>
        <v>2760000</v>
      </c>
      <c r="R38" s="286">
        <f t="shared" ref="R38" si="22">SUM(J38+N38)</f>
        <v>2760000</v>
      </c>
    </row>
    <row r="39" spans="1:41" s="194" customFormat="1" ht="30.75" thickBot="1" x14ac:dyDescent="0.3">
      <c r="A39" s="220" t="s">
        <v>240</v>
      </c>
      <c r="B39" s="221" t="s">
        <v>241</v>
      </c>
      <c r="C39" s="215" t="s">
        <v>77</v>
      </c>
      <c r="D39" s="207" t="s">
        <v>242</v>
      </c>
      <c r="E39" s="191" t="s">
        <v>341</v>
      </c>
      <c r="F39" s="192" t="s">
        <v>376</v>
      </c>
      <c r="G39" s="230">
        <v>28500</v>
      </c>
      <c r="H39" s="230">
        <v>0</v>
      </c>
      <c r="I39" s="230">
        <v>28500</v>
      </c>
      <c r="J39" s="271">
        <v>28500</v>
      </c>
      <c r="K39" s="279">
        <f t="shared" si="9"/>
        <v>0</v>
      </c>
      <c r="L39" s="206"/>
      <c r="M39" s="206"/>
      <c r="N39" s="291"/>
      <c r="O39" s="294">
        <f t="shared" ref="O39" si="23">SUM(G39+K39)</f>
        <v>28500</v>
      </c>
      <c r="P39" s="280">
        <f t="shared" ref="P39" si="24">SUM(H39+L39)</f>
        <v>0</v>
      </c>
      <c r="Q39" s="280">
        <f t="shared" ref="Q39" si="25">SUM(I39+M39)</f>
        <v>28500</v>
      </c>
      <c r="R39" s="286">
        <f t="shared" ref="R39" si="26">SUM(J39+N39)</f>
        <v>28500</v>
      </c>
    </row>
    <row r="40" spans="1:41" s="194" customFormat="1" ht="30.75" thickBot="1" x14ac:dyDescent="0.3">
      <c r="A40" s="220" t="s">
        <v>240</v>
      </c>
      <c r="B40" s="221" t="s">
        <v>241</v>
      </c>
      <c r="C40" s="215" t="s">
        <v>77</v>
      </c>
      <c r="D40" s="207" t="s">
        <v>242</v>
      </c>
      <c r="E40" s="191" t="s">
        <v>278</v>
      </c>
      <c r="F40" s="222" t="s">
        <v>279</v>
      </c>
      <c r="G40" s="193">
        <v>788200</v>
      </c>
      <c r="H40" s="193">
        <v>788200</v>
      </c>
      <c r="I40" s="193">
        <v>0</v>
      </c>
      <c r="J40" s="274">
        <v>0</v>
      </c>
      <c r="K40" s="279">
        <f t="shared" si="9"/>
        <v>0</v>
      </c>
      <c r="L40" s="206"/>
      <c r="M40" s="206"/>
      <c r="N40" s="291"/>
      <c r="O40" s="294">
        <f t="shared" si="10"/>
        <v>788200</v>
      </c>
      <c r="P40" s="280">
        <f t="shared" si="10"/>
        <v>788200</v>
      </c>
      <c r="Q40" s="280">
        <f t="shared" si="10"/>
        <v>0</v>
      </c>
      <c r="R40" s="286">
        <f t="shared" si="10"/>
        <v>0</v>
      </c>
    </row>
    <row r="41" spans="1:41" s="182" customFormat="1" ht="15" x14ac:dyDescent="0.25">
      <c r="A41" s="183" t="s">
        <v>103</v>
      </c>
      <c r="B41" s="184"/>
      <c r="C41" s="184"/>
      <c r="D41" s="185" t="s">
        <v>104</v>
      </c>
      <c r="E41" s="186"/>
      <c r="F41" s="186"/>
      <c r="G41" s="289">
        <f t="shared" ref="G41:N41" si="27">SUM(G42)</f>
        <v>783946</v>
      </c>
      <c r="H41" s="289">
        <f t="shared" si="27"/>
        <v>783946</v>
      </c>
      <c r="I41" s="289">
        <f t="shared" si="27"/>
        <v>0</v>
      </c>
      <c r="J41" s="289">
        <f t="shared" si="27"/>
        <v>0</v>
      </c>
      <c r="K41" s="289">
        <f t="shared" si="27"/>
        <v>0</v>
      </c>
      <c r="L41" s="289">
        <f t="shared" si="27"/>
        <v>0</v>
      </c>
      <c r="M41" s="289">
        <f t="shared" si="27"/>
        <v>0</v>
      </c>
      <c r="N41" s="289">
        <f t="shared" si="27"/>
        <v>0</v>
      </c>
      <c r="O41" s="289">
        <f t="shared" ref="O41:R41" si="28">SUM(O42)</f>
        <v>783946</v>
      </c>
      <c r="P41" s="275">
        <f t="shared" si="28"/>
        <v>783946</v>
      </c>
      <c r="Q41" s="275">
        <f t="shared" si="28"/>
        <v>0</v>
      </c>
      <c r="R41" s="187">
        <f t="shared" si="28"/>
        <v>0</v>
      </c>
      <c r="S41" s="22"/>
      <c r="T41" s="22"/>
      <c r="U41" s="22"/>
      <c r="V41" s="22"/>
      <c r="W41" s="22"/>
      <c r="X41" s="22"/>
      <c r="Y41" s="22"/>
      <c r="Z41" s="22"/>
      <c r="AA41" s="22"/>
      <c r="AB41" s="22"/>
      <c r="AC41" s="22"/>
      <c r="AD41" s="22"/>
      <c r="AE41" s="22"/>
      <c r="AF41" s="22"/>
      <c r="AG41" s="22"/>
      <c r="AH41" s="22"/>
      <c r="AI41" s="22"/>
      <c r="AJ41" s="22"/>
      <c r="AK41" s="22"/>
      <c r="AL41" s="22"/>
      <c r="AM41" s="22"/>
      <c r="AN41" s="22"/>
      <c r="AO41" s="22"/>
    </row>
    <row r="42" spans="1:41" s="182" customFormat="1" ht="15" x14ac:dyDescent="0.25">
      <c r="A42" s="17" t="s">
        <v>106</v>
      </c>
      <c r="B42" s="18"/>
      <c r="C42" s="18"/>
      <c r="D42" s="16" t="s">
        <v>105</v>
      </c>
      <c r="E42" s="63"/>
      <c r="F42" s="63"/>
      <c r="G42" s="288">
        <f t="shared" ref="G42:N42" si="29">SUM(G43:G45)</f>
        <v>783946</v>
      </c>
      <c r="H42" s="288">
        <f t="shared" si="29"/>
        <v>783946</v>
      </c>
      <c r="I42" s="288">
        <f t="shared" si="29"/>
        <v>0</v>
      </c>
      <c r="J42" s="288">
        <f t="shared" si="29"/>
        <v>0</v>
      </c>
      <c r="K42" s="288">
        <f t="shared" si="29"/>
        <v>0</v>
      </c>
      <c r="L42" s="288">
        <f t="shared" si="29"/>
        <v>0</v>
      </c>
      <c r="M42" s="288">
        <f t="shared" si="29"/>
        <v>0</v>
      </c>
      <c r="N42" s="288">
        <f t="shared" si="29"/>
        <v>0</v>
      </c>
      <c r="O42" s="288">
        <f>SUM(O43:O45)</f>
        <v>783946</v>
      </c>
      <c r="P42" s="273">
        <f>SUM(P43:P45)</f>
        <v>783946</v>
      </c>
      <c r="Q42" s="273">
        <f>SUM(Q43:Q45)</f>
        <v>0</v>
      </c>
      <c r="R42" s="178">
        <f>SUM(R43:R45)</f>
        <v>0</v>
      </c>
      <c r="S42" s="22"/>
      <c r="T42" s="22"/>
      <c r="U42" s="22"/>
      <c r="V42" s="22"/>
      <c r="W42" s="22"/>
      <c r="X42" s="22"/>
      <c r="Y42" s="22"/>
      <c r="Z42" s="22"/>
      <c r="AA42" s="22"/>
      <c r="AB42" s="22"/>
      <c r="AC42" s="22"/>
      <c r="AD42" s="22"/>
      <c r="AE42" s="22"/>
      <c r="AF42" s="22"/>
      <c r="AG42" s="22"/>
      <c r="AH42" s="22"/>
      <c r="AI42" s="22"/>
      <c r="AJ42" s="22"/>
      <c r="AK42" s="22"/>
      <c r="AL42" s="22"/>
      <c r="AM42" s="22"/>
      <c r="AN42" s="22"/>
      <c r="AO42" s="22"/>
    </row>
    <row r="43" spans="1:41" s="217" customFormat="1" ht="28.9" customHeight="1" x14ac:dyDescent="0.25">
      <c r="A43" s="214" t="s">
        <v>24</v>
      </c>
      <c r="B43" s="215" t="s">
        <v>120</v>
      </c>
      <c r="C43" s="196" t="s">
        <v>74</v>
      </c>
      <c r="D43" s="197" t="s">
        <v>126</v>
      </c>
      <c r="E43" s="191" t="s">
        <v>302</v>
      </c>
      <c r="F43" s="216" t="s">
        <v>303</v>
      </c>
      <c r="G43" s="198">
        <v>20000</v>
      </c>
      <c r="H43" s="198">
        <v>20000</v>
      </c>
      <c r="I43" s="198">
        <v>0</v>
      </c>
      <c r="J43" s="270">
        <v>0</v>
      </c>
      <c r="K43" s="279">
        <f t="shared" si="9"/>
        <v>0</v>
      </c>
      <c r="L43" s="277"/>
      <c r="M43" s="277"/>
      <c r="N43" s="292"/>
      <c r="O43" s="294">
        <f t="shared" si="10"/>
        <v>20000</v>
      </c>
      <c r="P43" s="280">
        <f t="shared" si="10"/>
        <v>20000</v>
      </c>
      <c r="Q43" s="280">
        <f t="shared" si="10"/>
        <v>0</v>
      </c>
      <c r="R43" s="286">
        <f t="shared" si="10"/>
        <v>0</v>
      </c>
    </row>
    <row r="44" spans="1:41" s="217" customFormat="1" ht="28.9" customHeight="1" x14ac:dyDescent="0.25">
      <c r="A44" s="214" t="s">
        <v>266</v>
      </c>
      <c r="B44" s="215" t="s">
        <v>13</v>
      </c>
      <c r="C44" s="196" t="s">
        <v>144</v>
      </c>
      <c r="D44" s="197" t="s">
        <v>143</v>
      </c>
      <c r="E44" s="191" t="s">
        <v>341</v>
      </c>
      <c r="F44" s="192" t="s">
        <v>342</v>
      </c>
      <c r="G44" s="198">
        <v>47946</v>
      </c>
      <c r="H44" s="198">
        <v>47946</v>
      </c>
      <c r="I44" s="198">
        <v>0</v>
      </c>
      <c r="J44" s="270">
        <v>0</v>
      </c>
      <c r="K44" s="279">
        <f t="shared" si="9"/>
        <v>0</v>
      </c>
      <c r="L44" s="277"/>
      <c r="M44" s="277"/>
      <c r="N44" s="292"/>
      <c r="O44" s="294">
        <f t="shared" si="10"/>
        <v>47946</v>
      </c>
      <c r="P44" s="280">
        <f t="shared" si="10"/>
        <v>47946</v>
      </c>
      <c r="Q44" s="280">
        <f t="shared" si="10"/>
        <v>0</v>
      </c>
      <c r="R44" s="286">
        <f t="shared" si="10"/>
        <v>0</v>
      </c>
    </row>
    <row r="45" spans="1:41" s="217" customFormat="1" ht="45.75" thickBot="1" x14ac:dyDescent="0.3">
      <c r="A45" s="214" t="s">
        <v>123</v>
      </c>
      <c r="B45" s="215" t="s">
        <v>124</v>
      </c>
      <c r="C45" s="196" t="s">
        <v>79</v>
      </c>
      <c r="D45" s="197" t="s">
        <v>125</v>
      </c>
      <c r="E45" s="191" t="s">
        <v>280</v>
      </c>
      <c r="F45" s="191" t="s">
        <v>281</v>
      </c>
      <c r="G45" s="198">
        <v>716000</v>
      </c>
      <c r="H45" s="198">
        <v>716000</v>
      </c>
      <c r="I45" s="198">
        <v>0</v>
      </c>
      <c r="J45" s="270">
        <v>0</v>
      </c>
      <c r="K45" s="279">
        <f t="shared" si="9"/>
        <v>0</v>
      </c>
      <c r="L45" s="277"/>
      <c r="M45" s="206"/>
      <c r="N45" s="291"/>
      <c r="O45" s="294">
        <f t="shared" si="10"/>
        <v>716000</v>
      </c>
      <c r="P45" s="280">
        <f t="shared" si="10"/>
        <v>716000</v>
      </c>
      <c r="Q45" s="280">
        <f t="shared" si="10"/>
        <v>0</v>
      </c>
      <c r="R45" s="286">
        <f t="shared" si="10"/>
        <v>0</v>
      </c>
    </row>
    <row r="46" spans="1:41" s="182" customFormat="1" ht="29.25" x14ac:dyDescent="0.25">
      <c r="A46" s="86" t="s">
        <v>131</v>
      </c>
      <c r="B46" s="87"/>
      <c r="C46" s="87"/>
      <c r="D46" s="13" t="s">
        <v>108</v>
      </c>
      <c r="E46" s="88"/>
      <c r="F46" s="88"/>
      <c r="G46" s="287">
        <f t="shared" ref="G46:N46" si="30">SUM(G47)</f>
        <v>2389655</v>
      </c>
      <c r="H46" s="287">
        <f t="shared" si="30"/>
        <v>2389655</v>
      </c>
      <c r="I46" s="287">
        <f t="shared" si="30"/>
        <v>0</v>
      </c>
      <c r="J46" s="287">
        <f t="shared" si="30"/>
        <v>0</v>
      </c>
      <c r="K46" s="287">
        <f t="shared" si="30"/>
        <v>117000</v>
      </c>
      <c r="L46" s="287">
        <f t="shared" si="30"/>
        <v>117000</v>
      </c>
      <c r="M46" s="287">
        <f t="shared" si="30"/>
        <v>0</v>
      </c>
      <c r="N46" s="287">
        <f t="shared" si="30"/>
        <v>0</v>
      </c>
      <c r="O46" s="287">
        <f t="shared" ref="O46:R46" si="31">SUM(O47)</f>
        <v>2506655</v>
      </c>
      <c r="P46" s="272">
        <f t="shared" si="31"/>
        <v>2506655</v>
      </c>
      <c r="Q46" s="272">
        <f t="shared" si="31"/>
        <v>0</v>
      </c>
      <c r="R46" s="181">
        <f t="shared" si="31"/>
        <v>0</v>
      </c>
      <c r="S46" s="22"/>
      <c r="T46" s="22"/>
      <c r="U46" s="22"/>
      <c r="V46" s="22"/>
      <c r="W46" s="22"/>
      <c r="X46" s="22"/>
      <c r="Y46" s="22"/>
      <c r="Z46" s="22"/>
      <c r="AA46" s="22"/>
      <c r="AB46" s="22"/>
      <c r="AC46" s="22"/>
      <c r="AD46" s="22"/>
      <c r="AE46" s="22"/>
      <c r="AF46" s="22"/>
      <c r="AG46" s="22"/>
      <c r="AH46" s="22"/>
      <c r="AI46" s="22"/>
      <c r="AJ46" s="22"/>
      <c r="AK46" s="22"/>
      <c r="AL46" s="22"/>
      <c r="AM46" s="22"/>
      <c r="AN46" s="22"/>
      <c r="AO46" s="22"/>
    </row>
    <row r="47" spans="1:41" s="182" customFormat="1" ht="29.25" x14ac:dyDescent="0.25">
      <c r="A47" s="17" t="s">
        <v>132</v>
      </c>
      <c r="B47" s="18"/>
      <c r="C47" s="18"/>
      <c r="D47" s="16" t="s">
        <v>109</v>
      </c>
      <c r="E47" s="63"/>
      <c r="F47" s="63"/>
      <c r="G47" s="288">
        <f t="shared" ref="G47:N47" si="32">SUM(G48:G59)</f>
        <v>2389655</v>
      </c>
      <c r="H47" s="288">
        <f t="shared" si="32"/>
        <v>2389655</v>
      </c>
      <c r="I47" s="288">
        <f t="shared" si="32"/>
        <v>0</v>
      </c>
      <c r="J47" s="288">
        <f t="shared" si="32"/>
        <v>0</v>
      </c>
      <c r="K47" s="288">
        <f t="shared" si="32"/>
        <v>117000</v>
      </c>
      <c r="L47" s="288">
        <f t="shared" si="32"/>
        <v>117000</v>
      </c>
      <c r="M47" s="288">
        <f t="shared" si="32"/>
        <v>0</v>
      </c>
      <c r="N47" s="288">
        <f t="shared" si="32"/>
        <v>0</v>
      </c>
      <c r="O47" s="288">
        <f t="shared" ref="O47:R47" si="33">SUM(O48:O59)</f>
        <v>2506655</v>
      </c>
      <c r="P47" s="273">
        <f t="shared" si="33"/>
        <v>2506655</v>
      </c>
      <c r="Q47" s="273">
        <f t="shared" si="33"/>
        <v>0</v>
      </c>
      <c r="R47" s="178">
        <f t="shared" si="33"/>
        <v>0</v>
      </c>
      <c r="S47" s="22"/>
      <c r="T47" s="22"/>
      <c r="U47" s="22"/>
      <c r="V47" s="22"/>
      <c r="W47" s="22"/>
      <c r="X47" s="22"/>
      <c r="Y47" s="22"/>
      <c r="Z47" s="22"/>
      <c r="AA47" s="22"/>
      <c r="AB47" s="22"/>
      <c r="AC47" s="22"/>
      <c r="AD47" s="22"/>
      <c r="AE47" s="22"/>
      <c r="AF47" s="22"/>
      <c r="AG47" s="22"/>
      <c r="AH47" s="22"/>
      <c r="AI47" s="22"/>
      <c r="AJ47" s="22"/>
      <c r="AK47" s="22"/>
      <c r="AL47" s="22"/>
      <c r="AM47" s="22"/>
      <c r="AN47" s="22"/>
      <c r="AO47" s="22"/>
    </row>
    <row r="48" spans="1:41" s="194" customFormat="1" ht="30" x14ac:dyDescent="0.25">
      <c r="A48" s="195" t="s">
        <v>2</v>
      </c>
      <c r="B48" s="196" t="s">
        <v>3</v>
      </c>
      <c r="C48" s="212" t="s">
        <v>81</v>
      </c>
      <c r="D48" s="207" t="s">
        <v>216</v>
      </c>
      <c r="E48" s="191" t="s">
        <v>312</v>
      </c>
      <c r="F48" s="213" t="s">
        <v>313</v>
      </c>
      <c r="G48" s="198">
        <v>50000</v>
      </c>
      <c r="H48" s="198">
        <v>50000</v>
      </c>
      <c r="I48" s="198">
        <v>0</v>
      </c>
      <c r="J48" s="270">
        <v>0</v>
      </c>
      <c r="K48" s="279">
        <f t="shared" si="9"/>
        <v>0</v>
      </c>
      <c r="L48" s="206"/>
      <c r="M48" s="206"/>
      <c r="N48" s="291"/>
      <c r="O48" s="294">
        <f t="shared" si="10"/>
        <v>50000</v>
      </c>
      <c r="P48" s="280">
        <f t="shared" si="10"/>
        <v>50000</v>
      </c>
      <c r="Q48" s="280">
        <f t="shared" si="10"/>
        <v>0</v>
      </c>
      <c r="R48" s="286">
        <f t="shared" si="10"/>
        <v>0</v>
      </c>
    </row>
    <row r="49" spans="1:41" s="194" customFormat="1" ht="45" x14ac:dyDescent="0.25">
      <c r="A49" s="195" t="s">
        <v>4</v>
      </c>
      <c r="B49" s="196" t="s">
        <v>117</v>
      </c>
      <c r="C49" s="212" t="s">
        <v>81</v>
      </c>
      <c r="D49" s="207" t="s">
        <v>69</v>
      </c>
      <c r="E49" s="191" t="s">
        <v>312</v>
      </c>
      <c r="F49" s="213" t="s">
        <v>313</v>
      </c>
      <c r="G49" s="198">
        <v>265300</v>
      </c>
      <c r="H49" s="198">
        <v>265300</v>
      </c>
      <c r="I49" s="198">
        <v>0</v>
      </c>
      <c r="J49" s="270">
        <v>0</v>
      </c>
      <c r="K49" s="279">
        <f t="shared" si="9"/>
        <v>0</v>
      </c>
      <c r="L49" s="206"/>
      <c r="M49" s="206"/>
      <c r="N49" s="291"/>
      <c r="O49" s="294">
        <f t="shared" si="10"/>
        <v>265300</v>
      </c>
      <c r="P49" s="280">
        <f t="shared" si="10"/>
        <v>265300</v>
      </c>
      <c r="Q49" s="280">
        <f t="shared" si="10"/>
        <v>0</v>
      </c>
      <c r="R49" s="286">
        <f t="shared" si="10"/>
        <v>0</v>
      </c>
    </row>
    <row r="50" spans="1:41" s="194" customFormat="1" ht="30" x14ac:dyDescent="0.25">
      <c r="A50" s="195" t="s">
        <v>0</v>
      </c>
      <c r="B50" s="196" t="s">
        <v>116</v>
      </c>
      <c r="C50" s="212">
        <v>1030</v>
      </c>
      <c r="D50" s="197" t="s">
        <v>1</v>
      </c>
      <c r="E50" s="191" t="s">
        <v>312</v>
      </c>
      <c r="F50" s="213" t="s">
        <v>313</v>
      </c>
      <c r="G50" s="198">
        <v>69000</v>
      </c>
      <c r="H50" s="198">
        <v>69000</v>
      </c>
      <c r="I50" s="198">
        <v>0</v>
      </c>
      <c r="J50" s="270">
        <v>0</v>
      </c>
      <c r="K50" s="279">
        <f t="shared" si="9"/>
        <v>0</v>
      </c>
      <c r="L50" s="206"/>
      <c r="M50" s="206"/>
      <c r="N50" s="291"/>
      <c r="O50" s="294">
        <f t="shared" si="10"/>
        <v>69000</v>
      </c>
      <c r="P50" s="280">
        <f t="shared" si="10"/>
        <v>69000</v>
      </c>
      <c r="Q50" s="280">
        <f t="shared" si="10"/>
        <v>0</v>
      </c>
      <c r="R50" s="286">
        <f t="shared" si="10"/>
        <v>0</v>
      </c>
    </row>
    <row r="51" spans="1:41" s="194" customFormat="1" ht="45" x14ac:dyDescent="0.25">
      <c r="A51" s="195" t="s">
        <v>0</v>
      </c>
      <c r="B51" s="196" t="s">
        <v>116</v>
      </c>
      <c r="C51" s="212">
        <v>1030</v>
      </c>
      <c r="D51" s="197" t="s">
        <v>1</v>
      </c>
      <c r="E51" s="191" t="s">
        <v>310</v>
      </c>
      <c r="F51" s="213" t="s">
        <v>311</v>
      </c>
      <c r="G51" s="198">
        <v>71000</v>
      </c>
      <c r="H51" s="198">
        <v>71000</v>
      </c>
      <c r="I51" s="198">
        <v>0</v>
      </c>
      <c r="J51" s="270">
        <v>0</v>
      </c>
      <c r="K51" s="279">
        <f t="shared" si="9"/>
        <v>0</v>
      </c>
      <c r="L51" s="206"/>
      <c r="M51" s="206"/>
      <c r="N51" s="291"/>
      <c r="O51" s="294">
        <f t="shared" si="10"/>
        <v>71000</v>
      </c>
      <c r="P51" s="280">
        <f t="shared" si="10"/>
        <v>71000</v>
      </c>
      <c r="Q51" s="280">
        <f t="shared" si="10"/>
        <v>0</v>
      </c>
      <c r="R51" s="286">
        <f t="shared" si="10"/>
        <v>0</v>
      </c>
    </row>
    <row r="52" spans="1:41" s="194" customFormat="1" ht="30" x14ac:dyDescent="0.25">
      <c r="A52" s="195" t="s">
        <v>155</v>
      </c>
      <c r="B52" s="196" t="s">
        <v>156</v>
      </c>
      <c r="C52" s="196" t="s">
        <v>82</v>
      </c>
      <c r="D52" s="206" t="s">
        <v>157</v>
      </c>
      <c r="E52" s="191" t="s">
        <v>323</v>
      </c>
      <c r="F52" s="213" t="s">
        <v>314</v>
      </c>
      <c r="G52" s="198">
        <v>1603355</v>
      </c>
      <c r="H52" s="198">
        <v>1603355</v>
      </c>
      <c r="I52" s="198">
        <v>0</v>
      </c>
      <c r="J52" s="270">
        <v>0</v>
      </c>
      <c r="K52" s="279">
        <f t="shared" si="9"/>
        <v>0</v>
      </c>
      <c r="L52" s="206"/>
      <c r="M52" s="206"/>
      <c r="N52" s="291"/>
      <c r="O52" s="294">
        <f t="shared" si="10"/>
        <v>1603355</v>
      </c>
      <c r="P52" s="280">
        <f t="shared" si="10"/>
        <v>1603355</v>
      </c>
      <c r="Q52" s="280">
        <f t="shared" si="10"/>
        <v>0</v>
      </c>
      <c r="R52" s="286">
        <f t="shared" si="10"/>
        <v>0</v>
      </c>
    </row>
    <row r="53" spans="1:41" s="194" customFormat="1" ht="60" x14ac:dyDescent="0.25">
      <c r="A53" s="195" t="s">
        <v>155</v>
      </c>
      <c r="B53" s="196" t="s">
        <v>156</v>
      </c>
      <c r="C53" s="196" t="s">
        <v>82</v>
      </c>
      <c r="D53" s="206" t="s">
        <v>157</v>
      </c>
      <c r="E53" s="191" t="s">
        <v>308</v>
      </c>
      <c r="F53" s="213" t="s">
        <v>309</v>
      </c>
      <c r="G53" s="198">
        <v>165000</v>
      </c>
      <c r="H53" s="198">
        <v>165000</v>
      </c>
      <c r="I53" s="198">
        <v>0</v>
      </c>
      <c r="J53" s="270">
        <v>0</v>
      </c>
      <c r="K53" s="279">
        <f t="shared" si="9"/>
        <v>0</v>
      </c>
      <c r="L53" s="206"/>
      <c r="M53" s="206"/>
      <c r="N53" s="291"/>
      <c r="O53" s="294">
        <f t="shared" si="10"/>
        <v>165000</v>
      </c>
      <c r="P53" s="280">
        <f t="shared" si="10"/>
        <v>165000</v>
      </c>
      <c r="Q53" s="280">
        <f t="shared" si="10"/>
        <v>0</v>
      </c>
      <c r="R53" s="286">
        <f t="shared" si="10"/>
        <v>0</v>
      </c>
    </row>
    <row r="54" spans="1:41" s="194" customFormat="1" ht="30" x14ac:dyDescent="0.25">
      <c r="A54" s="195" t="s">
        <v>8</v>
      </c>
      <c r="B54" s="196" t="s">
        <v>7</v>
      </c>
      <c r="C54" s="212" t="s">
        <v>74</v>
      </c>
      <c r="D54" s="207" t="s">
        <v>118</v>
      </c>
      <c r="E54" s="191" t="s">
        <v>323</v>
      </c>
      <c r="F54" s="213" t="s">
        <v>314</v>
      </c>
      <c r="G54" s="198">
        <v>3100</v>
      </c>
      <c r="H54" s="198">
        <v>3100</v>
      </c>
      <c r="I54" s="198">
        <v>0</v>
      </c>
      <c r="J54" s="270">
        <v>0</v>
      </c>
      <c r="K54" s="279">
        <f t="shared" si="9"/>
        <v>0</v>
      </c>
      <c r="L54" s="206"/>
      <c r="M54" s="206"/>
      <c r="N54" s="291"/>
      <c r="O54" s="294">
        <f t="shared" si="10"/>
        <v>3100</v>
      </c>
      <c r="P54" s="280">
        <f t="shared" si="10"/>
        <v>3100</v>
      </c>
      <c r="Q54" s="280">
        <f t="shared" si="10"/>
        <v>0</v>
      </c>
      <c r="R54" s="286">
        <f t="shared" si="10"/>
        <v>0</v>
      </c>
    </row>
    <row r="55" spans="1:41" s="194" customFormat="1" ht="30" x14ac:dyDescent="0.25">
      <c r="A55" s="195" t="s">
        <v>9</v>
      </c>
      <c r="B55" s="196" t="s">
        <v>10</v>
      </c>
      <c r="C55" s="212" t="s">
        <v>74</v>
      </c>
      <c r="D55" s="207" t="s">
        <v>119</v>
      </c>
      <c r="E55" s="191" t="s">
        <v>323</v>
      </c>
      <c r="F55" s="213" t="s">
        <v>314</v>
      </c>
      <c r="G55" s="198">
        <v>10400</v>
      </c>
      <c r="H55" s="198">
        <v>10400</v>
      </c>
      <c r="I55" s="198">
        <v>0</v>
      </c>
      <c r="J55" s="270">
        <v>0</v>
      </c>
      <c r="K55" s="279">
        <f t="shared" si="9"/>
        <v>0</v>
      </c>
      <c r="L55" s="206"/>
      <c r="M55" s="206"/>
      <c r="N55" s="291"/>
      <c r="O55" s="294">
        <f t="shared" si="10"/>
        <v>10400</v>
      </c>
      <c r="P55" s="280">
        <f t="shared" si="10"/>
        <v>10400</v>
      </c>
      <c r="Q55" s="280">
        <f t="shared" si="10"/>
        <v>0</v>
      </c>
      <c r="R55" s="286">
        <f t="shared" si="10"/>
        <v>0</v>
      </c>
    </row>
    <row r="56" spans="1:41" s="194" customFormat="1" ht="60" x14ac:dyDescent="0.25">
      <c r="A56" s="195" t="s">
        <v>11</v>
      </c>
      <c r="B56" s="196" t="s">
        <v>44</v>
      </c>
      <c r="C56" s="196" t="s">
        <v>62</v>
      </c>
      <c r="D56" s="197" t="s">
        <v>152</v>
      </c>
      <c r="E56" s="191" t="s">
        <v>323</v>
      </c>
      <c r="F56" s="213" t="s">
        <v>314</v>
      </c>
      <c r="G56" s="198">
        <v>20200</v>
      </c>
      <c r="H56" s="198">
        <v>20200</v>
      </c>
      <c r="I56" s="198">
        <v>0</v>
      </c>
      <c r="J56" s="270">
        <v>0</v>
      </c>
      <c r="K56" s="279">
        <f t="shared" si="9"/>
        <v>0</v>
      </c>
      <c r="L56" s="206"/>
      <c r="M56" s="206"/>
      <c r="N56" s="291"/>
      <c r="O56" s="294">
        <f t="shared" si="10"/>
        <v>20200</v>
      </c>
      <c r="P56" s="280">
        <f t="shared" si="10"/>
        <v>20200</v>
      </c>
      <c r="Q56" s="280">
        <f t="shared" si="10"/>
        <v>0</v>
      </c>
      <c r="R56" s="286">
        <f t="shared" si="10"/>
        <v>0</v>
      </c>
    </row>
    <row r="57" spans="1:41" s="194" customFormat="1" ht="60" x14ac:dyDescent="0.25">
      <c r="A57" s="195" t="s">
        <v>294</v>
      </c>
      <c r="B57" s="196" t="s">
        <v>295</v>
      </c>
      <c r="C57" s="196" t="s">
        <v>80</v>
      </c>
      <c r="D57" s="197" t="s">
        <v>296</v>
      </c>
      <c r="E57" s="191" t="s">
        <v>297</v>
      </c>
      <c r="F57" s="213" t="s">
        <v>298</v>
      </c>
      <c r="G57" s="198">
        <v>7700</v>
      </c>
      <c r="H57" s="198">
        <v>7700</v>
      </c>
      <c r="I57" s="198">
        <v>0</v>
      </c>
      <c r="J57" s="270">
        <v>0</v>
      </c>
      <c r="K57" s="279">
        <f t="shared" si="9"/>
        <v>0</v>
      </c>
      <c r="L57" s="206"/>
      <c r="M57" s="206"/>
      <c r="N57" s="291"/>
      <c r="O57" s="294">
        <f t="shared" si="10"/>
        <v>7700</v>
      </c>
      <c r="P57" s="280">
        <f t="shared" si="10"/>
        <v>7700</v>
      </c>
      <c r="Q57" s="280">
        <f t="shared" si="10"/>
        <v>0</v>
      </c>
      <c r="R57" s="286">
        <f t="shared" si="10"/>
        <v>0</v>
      </c>
    </row>
    <row r="58" spans="1:41" s="194" customFormat="1" ht="45" x14ac:dyDescent="0.25">
      <c r="A58" s="195" t="s">
        <v>153</v>
      </c>
      <c r="B58" s="196" t="s">
        <v>154</v>
      </c>
      <c r="C58" s="196" t="s">
        <v>80</v>
      </c>
      <c r="D58" s="197" t="s">
        <v>175</v>
      </c>
      <c r="E58" s="191" t="s">
        <v>323</v>
      </c>
      <c r="F58" s="213" t="s">
        <v>314</v>
      </c>
      <c r="G58" s="198">
        <v>64600</v>
      </c>
      <c r="H58" s="198">
        <v>64600</v>
      </c>
      <c r="I58" s="198">
        <v>0</v>
      </c>
      <c r="J58" s="270">
        <v>0</v>
      </c>
      <c r="K58" s="279">
        <f t="shared" si="9"/>
        <v>0</v>
      </c>
      <c r="L58" s="206"/>
      <c r="M58" s="206"/>
      <c r="N58" s="291"/>
      <c r="O58" s="294">
        <f t="shared" si="10"/>
        <v>64600</v>
      </c>
      <c r="P58" s="280">
        <f t="shared" si="10"/>
        <v>64600</v>
      </c>
      <c r="Q58" s="280">
        <f t="shared" si="10"/>
        <v>0</v>
      </c>
      <c r="R58" s="286">
        <f t="shared" si="10"/>
        <v>0</v>
      </c>
    </row>
    <row r="59" spans="1:41" s="194" customFormat="1" ht="45.75" thickBot="1" x14ac:dyDescent="0.3">
      <c r="A59" s="199" t="s">
        <v>168</v>
      </c>
      <c r="B59" s="200" t="s">
        <v>91</v>
      </c>
      <c r="C59" s="200" t="s">
        <v>75</v>
      </c>
      <c r="D59" s="201" t="s">
        <v>164</v>
      </c>
      <c r="E59" s="202" t="s">
        <v>230</v>
      </c>
      <c r="F59" s="202" t="s">
        <v>231</v>
      </c>
      <c r="G59" s="193">
        <v>60000</v>
      </c>
      <c r="H59" s="193">
        <v>60000</v>
      </c>
      <c r="I59" s="193">
        <v>0</v>
      </c>
      <c r="J59" s="274">
        <v>0</v>
      </c>
      <c r="K59" s="279">
        <f t="shared" si="9"/>
        <v>117000</v>
      </c>
      <c r="L59" s="206">
        <v>117000</v>
      </c>
      <c r="M59" s="206"/>
      <c r="N59" s="291"/>
      <c r="O59" s="294">
        <f t="shared" si="10"/>
        <v>177000</v>
      </c>
      <c r="P59" s="280">
        <f t="shared" si="10"/>
        <v>177000</v>
      </c>
      <c r="Q59" s="280">
        <f t="shared" si="10"/>
        <v>0</v>
      </c>
      <c r="R59" s="286">
        <f t="shared" si="10"/>
        <v>0</v>
      </c>
    </row>
    <row r="60" spans="1:41" s="182" customFormat="1" ht="29.25" x14ac:dyDescent="0.25">
      <c r="A60" s="86" t="s">
        <v>133</v>
      </c>
      <c r="B60" s="87"/>
      <c r="C60" s="87"/>
      <c r="D60" s="13" t="s">
        <v>45</v>
      </c>
      <c r="E60" s="88"/>
      <c r="F60" s="88"/>
      <c r="G60" s="287">
        <f t="shared" ref="G60:J60" si="34">SUM(G61)</f>
        <v>34457820.43</v>
      </c>
      <c r="H60" s="287">
        <f t="shared" si="34"/>
        <v>28782675.100000001</v>
      </c>
      <c r="I60" s="287">
        <f t="shared" si="34"/>
        <v>5485278.4299999997</v>
      </c>
      <c r="J60" s="287">
        <f t="shared" si="34"/>
        <v>5214000</v>
      </c>
      <c r="K60" s="287">
        <f t="shared" ref="K60:R60" si="35">SUM(K61)</f>
        <v>5066.5500000000029</v>
      </c>
      <c r="L60" s="272">
        <f t="shared" si="35"/>
        <v>-94933.45</v>
      </c>
      <c r="M60" s="272">
        <f t="shared" si="35"/>
        <v>100000</v>
      </c>
      <c r="N60" s="272">
        <f t="shared" si="35"/>
        <v>100000</v>
      </c>
      <c r="O60" s="287">
        <f t="shared" si="35"/>
        <v>34462886.980000004</v>
      </c>
      <c r="P60" s="272">
        <f t="shared" si="35"/>
        <v>28687741.650000002</v>
      </c>
      <c r="Q60" s="272">
        <f t="shared" si="35"/>
        <v>5585278.4299999997</v>
      </c>
      <c r="R60" s="181">
        <f t="shared" si="35"/>
        <v>5314000</v>
      </c>
      <c r="S60" s="22"/>
      <c r="T60" s="22"/>
      <c r="U60" s="22"/>
      <c r="V60" s="22"/>
      <c r="W60" s="22"/>
      <c r="X60" s="22"/>
      <c r="Y60" s="22"/>
      <c r="Z60" s="22"/>
      <c r="AA60" s="22"/>
      <c r="AB60" s="22"/>
      <c r="AC60" s="22"/>
      <c r="AD60" s="22"/>
      <c r="AE60" s="22"/>
      <c r="AF60" s="22"/>
      <c r="AG60" s="22"/>
      <c r="AH60" s="22"/>
      <c r="AI60" s="22"/>
      <c r="AJ60" s="22"/>
      <c r="AK60" s="22"/>
      <c r="AL60" s="22"/>
      <c r="AM60" s="22"/>
      <c r="AN60" s="22"/>
      <c r="AO60" s="22"/>
    </row>
    <row r="61" spans="1:41" s="182" customFormat="1" ht="29.25" x14ac:dyDescent="0.25">
      <c r="A61" s="17" t="s">
        <v>134</v>
      </c>
      <c r="B61" s="18"/>
      <c r="C61" s="18"/>
      <c r="D61" s="16" t="s">
        <v>45</v>
      </c>
      <c r="E61" s="63"/>
      <c r="F61" s="63"/>
      <c r="G61" s="288">
        <f t="shared" ref="G61:J61" si="36">SUM(G62:G77)</f>
        <v>34457820.43</v>
      </c>
      <c r="H61" s="288">
        <f t="shared" si="36"/>
        <v>28782675.100000001</v>
      </c>
      <c r="I61" s="288">
        <f t="shared" si="36"/>
        <v>5485278.4299999997</v>
      </c>
      <c r="J61" s="288">
        <f t="shared" si="36"/>
        <v>5214000</v>
      </c>
      <c r="K61" s="288">
        <f t="shared" ref="K61:R61" si="37">SUM(K62:K77)</f>
        <v>5066.5500000000029</v>
      </c>
      <c r="L61" s="273">
        <f t="shared" si="37"/>
        <v>-94933.45</v>
      </c>
      <c r="M61" s="273">
        <f t="shared" si="37"/>
        <v>100000</v>
      </c>
      <c r="N61" s="273">
        <f t="shared" si="37"/>
        <v>100000</v>
      </c>
      <c r="O61" s="288">
        <f t="shared" si="37"/>
        <v>34462886.980000004</v>
      </c>
      <c r="P61" s="273">
        <f t="shared" si="37"/>
        <v>28687741.650000002</v>
      </c>
      <c r="Q61" s="273">
        <f t="shared" si="37"/>
        <v>5585278.4299999997</v>
      </c>
      <c r="R61" s="178">
        <f t="shared" si="37"/>
        <v>5314000</v>
      </c>
      <c r="S61" s="22"/>
      <c r="T61" s="22"/>
      <c r="U61" s="22"/>
      <c r="V61" s="22"/>
      <c r="W61" s="22"/>
      <c r="X61" s="22"/>
      <c r="Y61" s="22"/>
      <c r="Z61" s="22"/>
      <c r="AA61" s="22"/>
      <c r="AB61" s="22"/>
      <c r="AC61" s="22"/>
      <c r="AD61" s="22"/>
      <c r="AE61" s="22"/>
      <c r="AF61" s="22"/>
      <c r="AG61" s="22"/>
      <c r="AH61" s="22"/>
      <c r="AI61" s="22"/>
      <c r="AJ61" s="22"/>
      <c r="AK61" s="22"/>
      <c r="AL61" s="22"/>
      <c r="AM61" s="22"/>
      <c r="AN61" s="22"/>
      <c r="AO61" s="22"/>
    </row>
    <row r="62" spans="1:41" s="194" customFormat="1" ht="30" x14ac:dyDescent="0.25">
      <c r="A62" s="195" t="s">
        <v>26</v>
      </c>
      <c r="B62" s="205" t="s">
        <v>27</v>
      </c>
      <c r="C62" s="205" t="s">
        <v>85</v>
      </c>
      <c r="D62" s="206" t="s">
        <v>28</v>
      </c>
      <c r="E62" s="191" t="s">
        <v>341</v>
      </c>
      <c r="F62" s="192" t="s">
        <v>342</v>
      </c>
      <c r="G62" s="198">
        <v>17281600</v>
      </c>
      <c r="H62" s="198">
        <v>17091733.100000001</v>
      </c>
      <c r="I62" s="198">
        <v>0</v>
      </c>
      <c r="J62" s="270">
        <v>0</v>
      </c>
      <c r="K62" s="279">
        <f t="shared" si="9"/>
        <v>-94933.45</v>
      </c>
      <c r="L62" s="206">
        <v>-94933.45</v>
      </c>
      <c r="M62" s="206"/>
      <c r="N62" s="291"/>
      <c r="O62" s="294">
        <f t="shared" si="10"/>
        <v>17186666.550000001</v>
      </c>
      <c r="P62" s="280">
        <f t="shared" si="10"/>
        <v>16996799.650000002</v>
      </c>
      <c r="Q62" s="280">
        <f t="shared" si="10"/>
        <v>0</v>
      </c>
      <c r="R62" s="286">
        <f t="shared" si="10"/>
        <v>0</v>
      </c>
    </row>
    <row r="63" spans="1:41" s="194" customFormat="1" ht="30" x14ac:dyDescent="0.25">
      <c r="A63" s="89" t="s">
        <v>25</v>
      </c>
      <c r="B63" s="69" t="s">
        <v>139</v>
      </c>
      <c r="C63" s="69" t="s">
        <v>61</v>
      </c>
      <c r="D63" s="151" t="s">
        <v>239</v>
      </c>
      <c r="E63" s="191" t="s">
        <v>341</v>
      </c>
      <c r="F63" s="192" t="s">
        <v>342</v>
      </c>
      <c r="G63" s="198">
        <v>70000</v>
      </c>
      <c r="H63" s="198">
        <v>0</v>
      </c>
      <c r="I63" s="198">
        <v>70000</v>
      </c>
      <c r="J63" s="270">
        <v>70000</v>
      </c>
      <c r="K63" s="279">
        <f t="shared" si="9"/>
        <v>0</v>
      </c>
      <c r="L63" s="206"/>
      <c r="M63" s="206"/>
      <c r="N63" s="291"/>
      <c r="O63" s="294">
        <f t="shared" ref="O63" si="38">SUM(G63+K63)</f>
        <v>70000</v>
      </c>
      <c r="P63" s="280">
        <f t="shared" ref="P63" si="39">SUM(H63+L63)</f>
        <v>0</v>
      </c>
      <c r="Q63" s="280">
        <f t="shared" ref="Q63" si="40">SUM(I63+M63)</f>
        <v>70000</v>
      </c>
      <c r="R63" s="286">
        <f t="shared" ref="R63" si="41">SUM(J63+N63)</f>
        <v>70000</v>
      </c>
    </row>
    <row r="64" spans="1:41" s="194" customFormat="1" ht="30" x14ac:dyDescent="0.25">
      <c r="A64" s="195" t="s">
        <v>26</v>
      </c>
      <c r="B64" s="205" t="s">
        <v>27</v>
      </c>
      <c r="C64" s="205" t="s">
        <v>85</v>
      </c>
      <c r="D64" s="206" t="s">
        <v>28</v>
      </c>
      <c r="E64" s="191" t="s">
        <v>304</v>
      </c>
      <c r="F64" s="192" t="s">
        <v>305</v>
      </c>
      <c r="G64" s="198">
        <v>60000</v>
      </c>
      <c r="H64" s="198">
        <v>60000</v>
      </c>
      <c r="I64" s="198">
        <v>0</v>
      </c>
      <c r="J64" s="270">
        <v>0</v>
      </c>
      <c r="K64" s="279">
        <f t="shared" si="9"/>
        <v>0</v>
      </c>
      <c r="L64" s="206"/>
      <c r="M64" s="206"/>
      <c r="N64" s="291"/>
      <c r="O64" s="294">
        <f t="shared" si="10"/>
        <v>60000</v>
      </c>
      <c r="P64" s="280">
        <f t="shared" si="10"/>
        <v>60000</v>
      </c>
      <c r="Q64" s="280">
        <f t="shared" si="10"/>
        <v>0</v>
      </c>
      <c r="R64" s="286">
        <f t="shared" si="10"/>
        <v>0</v>
      </c>
    </row>
    <row r="65" spans="1:41" s="194" customFormat="1" ht="45" x14ac:dyDescent="0.25">
      <c r="A65" s="195" t="s">
        <v>26</v>
      </c>
      <c r="B65" s="205" t="s">
        <v>27</v>
      </c>
      <c r="C65" s="205" t="s">
        <v>85</v>
      </c>
      <c r="D65" s="206" t="s">
        <v>28</v>
      </c>
      <c r="E65" s="191" t="s">
        <v>306</v>
      </c>
      <c r="F65" s="192" t="s">
        <v>307</v>
      </c>
      <c r="G65" s="198">
        <v>65000</v>
      </c>
      <c r="H65" s="198">
        <v>65000</v>
      </c>
      <c r="I65" s="198">
        <v>0</v>
      </c>
      <c r="J65" s="270">
        <v>0</v>
      </c>
      <c r="K65" s="279">
        <f t="shared" si="9"/>
        <v>0</v>
      </c>
      <c r="L65" s="206"/>
      <c r="M65" s="206"/>
      <c r="N65" s="291"/>
      <c r="O65" s="294">
        <f t="shared" si="10"/>
        <v>65000</v>
      </c>
      <c r="P65" s="280">
        <f t="shared" si="10"/>
        <v>65000</v>
      </c>
      <c r="Q65" s="280">
        <f t="shared" si="10"/>
        <v>0</v>
      </c>
      <c r="R65" s="286">
        <f t="shared" si="10"/>
        <v>0</v>
      </c>
    </row>
    <row r="66" spans="1:41" s="194" customFormat="1" ht="39" x14ac:dyDescent="0.25">
      <c r="A66" s="70" t="s">
        <v>285</v>
      </c>
      <c r="B66" s="71" t="s">
        <v>286</v>
      </c>
      <c r="C66" s="133" t="s">
        <v>85</v>
      </c>
      <c r="D66" s="125" t="s">
        <v>287</v>
      </c>
      <c r="E66" s="191" t="s">
        <v>353</v>
      </c>
      <c r="F66" s="192" t="s">
        <v>354</v>
      </c>
      <c r="G66" s="198">
        <v>1190142</v>
      </c>
      <c r="H66" s="198">
        <v>1190142</v>
      </c>
      <c r="I66" s="198">
        <v>0</v>
      </c>
      <c r="J66" s="270">
        <v>0</v>
      </c>
      <c r="K66" s="279">
        <f t="shared" si="9"/>
        <v>0</v>
      </c>
      <c r="L66" s="206"/>
      <c r="M66" s="206"/>
      <c r="N66" s="291"/>
      <c r="O66" s="294">
        <f t="shared" si="10"/>
        <v>1190142</v>
      </c>
      <c r="P66" s="280">
        <f t="shared" si="10"/>
        <v>1190142</v>
      </c>
      <c r="Q66" s="280">
        <f t="shared" si="10"/>
        <v>0</v>
      </c>
      <c r="R66" s="286">
        <f t="shared" si="10"/>
        <v>0</v>
      </c>
    </row>
    <row r="67" spans="1:41" s="194" customFormat="1" ht="30" x14ac:dyDescent="0.25">
      <c r="A67" s="218" t="s">
        <v>196</v>
      </c>
      <c r="B67" s="159" t="s">
        <v>194</v>
      </c>
      <c r="C67" s="159" t="s">
        <v>63</v>
      </c>
      <c r="D67" s="219" t="s">
        <v>195</v>
      </c>
      <c r="E67" s="191" t="s">
        <v>341</v>
      </c>
      <c r="F67" s="192" t="s">
        <v>342</v>
      </c>
      <c r="G67" s="198">
        <v>200000</v>
      </c>
      <c r="H67" s="198">
        <v>0</v>
      </c>
      <c r="I67" s="198">
        <v>200000</v>
      </c>
      <c r="J67" s="270">
        <v>200000</v>
      </c>
      <c r="K67" s="279">
        <f t="shared" si="9"/>
        <v>0</v>
      </c>
      <c r="L67" s="206"/>
      <c r="M67" s="206"/>
      <c r="N67" s="291"/>
      <c r="O67" s="294">
        <f t="shared" si="10"/>
        <v>200000</v>
      </c>
      <c r="P67" s="280">
        <f t="shared" si="10"/>
        <v>0</v>
      </c>
      <c r="Q67" s="280">
        <f t="shared" si="10"/>
        <v>200000</v>
      </c>
      <c r="R67" s="286">
        <f t="shared" si="10"/>
        <v>200000</v>
      </c>
    </row>
    <row r="68" spans="1:41" s="194" customFormat="1" ht="45" x14ac:dyDescent="0.25">
      <c r="A68" s="195" t="s">
        <v>161</v>
      </c>
      <c r="B68" s="196" t="s">
        <v>160</v>
      </c>
      <c r="C68" s="196" t="s">
        <v>86</v>
      </c>
      <c r="D68" s="208" t="s">
        <v>162</v>
      </c>
      <c r="E68" s="191" t="s">
        <v>341</v>
      </c>
      <c r="F68" s="192" t="s">
        <v>342</v>
      </c>
      <c r="G68" s="198">
        <v>7035000</v>
      </c>
      <c r="H68" s="198">
        <v>7035000</v>
      </c>
      <c r="I68" s="198">
        <v>0</v>
      </c>
      <c r="J68" s="270">
        <v>0</v>
      </c>
      <c r="K68" s="279">
        <f t="shared" si="9"/>
        <v>0</v>
      </c>
      <c r="L68" s="206"/>
      <c r="M68" s="206"/>
      <c r="N68" s="291"/>
      <c r="O68" s="294">
        <f t="shared" si="10"/>
        <v>7035000</v>
      </c>
      <c r="P68" s="280">
        <f t="shared" si="10"/>
        <v>7035000</v>
      </c>
      <c r="Q68" s="280">
        <f t="shared" si="10"/>
        <v>0</v>
      </c>
      <c r="R68" s="286">
        <f t="shared" si="10"/>
        <v>0</v>
      </c>
    </row>
    <row r="69" spans="1:41" s="194" customFormat="1" ht="77.25" x14ac:dyDescent="0.25">
      <c r="A69" s="195" t="s">
        <v>337</v>
      </c>
      <c r="B69" s="196" t="s">
        <v>338</v>
      </c>
      <c r="C69" s="196" t="s">
        <v>339</v>
      </c>
      <c r="D69" s="234" t="s">
        <v>340</v>
      </c>
      <c r="E69" s="191" t="s">
        <v>341</v>
      </c>
      <c r="F69" s="192" t="s">
        <v>342</v>
      </c>
      <c r="G69" s="198">
        <v>3000000</v>
      </c>
      <c r="H69" s="198">
        <v>3000000</v>
      </c>
      <c r="I69" s="198">
        <v>0</v>
      </c>
      <c r="J69" s="270">
        <v>0</v>
      </c>
      <c r="K69" s="279">
        <f t="shared" si="9"/>
        <v>0</v>
      </c>
      <c r="L69" s="206"/>
      <c r="M69" s="206"/>
      <c r="N69" s="291"/>
      <c r="O69" s="294">
        <f t="shared" si="10"/>
        <v>3000000</v>
      </c>
      <c r="P69" s="280">
        <f t="shared" si="10"/>
        <v>3000000</v>
      </c>
      <c r="Q69" s="280">
        <f t="shared" si="10"/>
        <v>0</v>
      </c>
      <c r="R69" s="286">
        <f t="shared" si="10"/>
        <v>0</v>
      </c>
    </row>
    <row r="70" spans="1:41" s="194" customFormat="1" ht="75" x14ac:dyDescent="0.25">
      <c r="A70" s="127" t="s">
        <v>357</v>
      </c>
      <c r="B70" s="128" t="s">
        <v>358</v>
      </c>
      <c r="C70" s="159" t="s">
        <v>128</v>
      </c>
      <c r="D70" s="126" t="s">
        <v>359</v>
      </c>
      <c r="E70" s="320" t="s">
        <v>360</v>
      </c>
      <c r="F70" s="192" t="s">
        <v>361</v>
      </c>
      <c r="G70" s="198">
        <v>283700</v>
      </c>
      <c r="H70" s="198">
        <v>283700</v>
      </c>
      <c r="I70" s="198">
        <v>0</v>
      </c>
      <c r="J70" s="270">
        <v>0</v>
      </c>
      <c r="K70" s="279">
        <f t="shared" si="9"/>
        <v>0</v>
      </c>
      <c r="L70" s="206"/>
      <c r="M70" s="206"/>
      <c r="N70" s="291"/>
      <c r="O70" s="294">
        <f t="shared" si="10"/>
        <v>283700</v>
      </c>
      <c r="P70" s="280">
        <f t="shared" si="10"/>
        <v>283700</v>
      </c>
      <c r="Q70" s="280">
        <f t="shared" si="10"/>
        <v>0</v>
      </c>
      <c r="R70" s="286">
        <f t="shared" si="10"/>
        <v>0</v>
      </c>
    </row>
    <row r="71" spans="1:41" s="194" customFormat="1" ht="29.25" customHeight="1" x14ac:dyDescent="0.25">
      <c r="A71" s="195" t="s">
        <v>29</v>
      </c>
      <c r="B71" s="196" t="s">
        <v>30</v>
      </c>
      <c r="C71" s="196" t="s">
        <v>87</v>
      </c>
      <c r="D71" s="207" t="s">
        <v>70</v>
      </c>
      <c r="E71" s="191" t="s">
        <v>341</v>
      </c>
      <c r="F71" s="192" t="s">
        <v>342</v>
      </c>
      <c r="G71" s="198">
        <v>250438.43</v>
      </c>
      <c r="H71" s="198">
        <v>0</v>
      </c>
      <c r="I71" s="198">
        <v>250438.43</v>
      </c>
      <c r="J71" s="270">
        <v>0</v>
      </c>
      <c r="K71" s="279">
        <f t="shared" si="9"/>
        <v>0</v>
      </c>
      <c r="L71" s="206"/>
      <c r="M71" s="206"/>
      <c r="N71" s="291"/>
      <c r="O71" s="294">
        <f t="shared" si="10"/>
        <v>250438.43</v>
      </c>
      <c r="P71" s="280">
        <f t="shared" si="10"/>
        <v>0</v>
      </c>
      <c r="Q71" s="280">
        <f t="shared" si="10"/>
        <v>250438.43</v>
      </c>
      <c r="R71" s="286">
        <f t="shared" si="10"/>
        <v>0</v>
      </c>
    </row>
    <row r="72" spans="1:41" s="194" customFormat="1" ht="29.25" customHeight="1" x14ac:dyDescent="0.25">
      <c r="A72" s="89" t="s">
        <v>380</v>
      </c>
      <c r="B72" s="69" t="s">
        <v>31</v>
      </c>
      <c r="C72" s="69" t="s">
        <v>128</v>
      </c>
      <c r="D72" s="342" t="s">
        <v>163</v>
      </c>
      <c r="E72" s="228" t="s">
        <v>324</v>
      </c>
      <c r="F72" s="229" t="s">
        <v>325</v>
      </c>
      <c r="G72" s="198">
        <v>50000</v>
      </c>
      <c r="H72" s="198">
        <v>50000</v>
      </c>
      <c r="I72" s="198">
        <v>0</v>
      </c>
      <c r="J72" s="270">
        <v>0</v>
      </c>
      <c r="K72" s="279">
        <f t="shared" si="9"/>
        <v>0</v>
      </c>
      <c r="L72" s="206"/>
      <c r="M72" s="206"/>
      <c r="N72" s="291"/>
      <c r="O72" s="294">
        <f t="shared" ref="O72" si="42">SUM(G72+K72)</f>
        <v>50000</v>
      </c>
      <c r="P72" s="280">
        <f t="shared" ref="P72" si="43">SUM(H72+L72)</f>
        <v>50000</v>
      </c>
      <c r="Q72" s="280">
        <f t="shared" ref="Q72" si="44">SUM(I72+M72)</f>
        <v>0</v>
      </c>
      <c r="R72" s="286">
        <f t="shared" ref="R72" si="45">SUM(J72+N72)</f>
        <v>0</v>
      </c>
    </row>
    <row r="73" spans="1:41" s="194" customFormat="1" ht="29.25" customHeight="1" x14ac:dyDescent="0.25">
      <c r="A73" s="85" t="s">
        <v>368</v>
      </c>
      <c r="B73" s="159" t="s">
        <v>369</v>
      </c>
      <c r="C73" s="159" t="s">
        <v>63</v>
      </c>
      <c r="D73" s="316" t="s">
        <v>370</v>
      </c>
      <c r="E73" s="191" t="s">
        <v>341</v>
      </c>
      <c r="F73" s="192" t="s">
        <v>376</v>
      </c>
      <c r="G73" s="198">
        <v>4944000</v>
      </c>
      <c r="H73" s="198">
        <v>0</v>
      </c>
      <c r="I73" s="198">
        <v>4944000</v>
      </c>
      <c r="J73" s="270">
        <v>4944000</v>
      </c>
      <c r="K73" s="279">
        <f t="shared" si="9"/>
        <v>100000</v>
      </c>
      <c r="L73" s="206"/>
      <c r="M73" s="206">
        <v>100000</v>
      </c>
      <c r="N73" s="291">
        <v>100000</v>
      </c>
      <c r="O73" s="294">
        <f t="shared" si="10"/>
        <v>5044000</v>
      </c>
      <c r="P73" s="280">
        <f t="shared" si="10"/>
        <v>0</v>
      </c>
      <c r="Q73" s="280">
        <f t="shared" si="10"/>
        <v>5044000</v>
      </c>
      <c r="R73" s="286">
        <f t="shared" si="10"/>
        <v>5044000</v>
      </c>
    </row>
    <row r="74" spans="1:41" s="194" customFormat="1" ht="105" x14ac:dyDescent="0.25">
      <c r="A74" s="209" t="s">
        <v>176</v>
      </c>
      <c r="B74" s="205" t="s">
        <v>174</v>
      </c>
      <c r="C74" s="205" t="s">
        <v>63</v>
      </c>
      <c r="D74" s="197" t="s">
        <v>173</v>
      </c>
      <c r="E74" s="191" t="s">
        <v>341</v>
      </c>
      <c r="F74" s="192" t="s">
        <v>342</v>
      </c>
      <c r="G74" s="198">
        <v>20000</v>
      </c>
      <c r="H74" s="198">
        <v>0</v>
      </c>
      <c r="I74" s="198">
        <v>20000</v>
      </c>
      <c r="J74" s="270">
        <v>0</v>
      </c>
      <c r="K74" s="279">
        <f t="shared" si="9"/>
        <v>0</v>
      </c>
      <c r="L74" s="206"/>
      <c r="M74" s="206"/>
      <c r="N74" s="291"/>
      <c r="O74" s="294">
        <f t="shared" si="10"/>
        <v>20000</v>
      </c>
      <c r="P74" s="280">
        <f t="shared" si="10"/>
        <v>0</v>
      </c>
      <c r="Q74" s="280">
        <f t="shared" si="10"/>
        <v>20000</v>
      </c>
      <c r="R74" s="286">
        <f t="shared" si="10"/>
        <v>0</v>
      </c>
    </row>
    <row r="75" spans="1:41" s="194" customFormat="1" ht="60" x14ac:dyDescent="0.25">
      <c r="A75" s="195" t="s">
        <v>33</v>
      </c>
      <c r="B75" s="196" t="s">
        <v>34</v>
      </c>
      <c r="C75" s="196" t="s">
        <v>84</v>
      </c>
      <c r="D75" s="210" t="s">
        <v>46</v>
      </c>
      <c r="E75" s="191" t="s">
        <v>341</v>
      </c>
      <c r="F75" s="192" t="s">
        <v>342</v>
      </c>
      <c r="G75" s="198">
        <v>840</v>
      </c>
      <c r="H75" s="198">
        <v>0</v>
      </c>
      <c r="I75" s="198">
        <v>840</v>
      </c>
      <c r="J75" s="270">
        <v>0</v>
      </c>
      <c r="K75" s="279">
        <f t="shared" si="9"/>
        <v>0</v>
      </c>
      <c r="L75" s="206"/>
      <c r="M75" s="206"/>
      <c r="N75" s="291"/>
      <c r="O75" s="294">
        <f t="shared" si="10"/>
        <v>840</v>
      </c>
      <c r="P75" s="280">
        <f t="shared" si="10"/>
        <v>0</v>
      </c>
      <c r="Q75" s="280">
        <f t="shared" si="10"/>
        <v>840</v>
      </c>
      <c r="R75" s="286">
        <f t="shared" si="10"/>
        <v>0</v>
      </c>
    </row>
    <row r="76" spans="1:41" s="194" customFormat="1" ht="45" x14ac:dyDescent="0.25">
      <c r="A76" s="209" t="s">
        <v>169</v>
      </c>
      <c r="B76" s="205" t="s">
        <v>91</v>
      </c>
      <c r="C76" s="205" t="s">
        <v>75</v>
      </c>
      <c r="D76" s="206" t="s">
        <v>164</v>
      </c>
      <c r="E76" s="207" t="s">
        <v>230</v>
      </c>
      <c r="F76" s="207" t="s">
        <v>231</v>
      </c>
      <c r="G76" s="198">
        <v>3380</v>
      </c>
      <c r="H76" s="198">
        <v>3380</v>
      </c>
      <c r="I76" s="198">
        <v>0</v>
      </c>
      <c r="J76" s="270">
        <v>0</v>
      </c>
      <c r="K76" s="279">
        <f t="shared" si="9"/>
        <v>0</v>
      </c>
      <c r="L76" s="206"/>
      <c r="M76" s="206"/>
      <c r="N76" s="291"/>
      <c r="O76" s="294">
        <f t="shared" si="10"/>
        <v>3380</v>
      </c>
      <c r="P76" s="280">
        <f t="shared" si="10"/>
        <v>3380</v>
      </c>
      <c r="Q76" s="280">
        <f t="shared" si="10"/>
        <v>0</v>
      </c>
      <c r="R76" s="286">
        <f t="shared" si="10"/>
        <v>0</v>
      </c>
    </row>
    <row r="77" spans="1:41" s="194" customFormat="1" ht="45.75" thickBot="1" x14ac:dyDescent="0.3">
      <c r="A77" s="199" t="s">
        <v>170</v>
      </c>
      <c r="B77" s="200" t="s">
        <v>156</v>
      </c>
      <c r="C77" s="211">
        <v>1090</v>
      </c>
      <c r="D77" s="204" t="s">
        <v>157</v>
      </c>
      <c r="E77" s="202" t="s">
        <v>230</v>
      </c>
      <c r="F77" s="202" t="s">
        <v>231</v>
      </c>
      <c r="G77" s="193">
        <v>3720</v>
      </c>
      <c r="H77" s="193">
        <v>3720</v>
      </c>
      <c r="I77" s="193">
        <v>0</v>
      </c>
      <c r="J77" s="274">
        <v>0</v>
      </c>
      <c r="K77" s="279">
        <f t="shared" si="9"/>
        <v>0</v>
      </c>
      <c r="L77" s="206"/>
      <c r="M77" s="206"/>
      <c r="N77" s="291"/>
      <c r="O77" s="294">
        <f t="shared" si="10"/>
        <v>3720</v>
      </c>
      <c r="P77" s="280">
        <f t="shared" si="10"/>
        <v>3720</v>
      </c>
      <c r="Q77" s="280">
        <f t="shared" si="10"/>
        <v>0</v>
      </c>
      <c r="R77" s="286">
        <f t="shared" si="10"/>
        <v>0</v>
      </c>
    </row>
    <row r="78" spans="1:41" s="182" customFormat="1" ht="15" x14ac:dyDescent="0.25">
      <c r="A78" s="86" t="s">
        <v>98</v>
      </c>
      <c r="B78" s="87"/>
      <c r="C78" s="87"/>
      <c r="D78" s="13" t="s">
        <v>47</v>
      </c>
      <c r="E78" s="88"/>
      <c r="F78" s="88"/>
      <c r="G78" s="287">
        <f t="shared" ref="G78:N78" si="46">SUM(G79)</f>
        <v>20000</v>
      </c>
      <c r="H78" s="287">
        <f t="shared" si="46"/>
        <v>20000</v>
      </c>
      <c r="I78" s="287">
        <f t="shared" si="46"/>
        <v>0</v>
      </c>
      <c r="J78" s="287">
        <f t="shared" si="46"/>
        <v>0</v>
      </c>
      <c r="K78" s="287">
        <f t="shared" si="46"/>
        <v>0</v>
      </c>
      <c r="L78" s="287">
        <f t="shared" si="46"/>
        <v>0</v>
      </c>
      <c r="M78" s="287">
        <f t="shared" si="46"/>
        <v>0</v>
      </c>
      <c r="N78" s="287">
        <f t="shared" si="46"/>
        <v>0</v>
      </c>
      <c r="O78" s="287">
        <f t="shared" ref="O78:R78" si="47">SUM(O79)</f>
        <v>20000</v>
      </c>
      <c r="P78" s="272">
        <f t="shared" si="47"/>
        <v>20000</v>
      </c>
      <c r="Q78" s="272">
        <f t="shared" si="47"/>
        <v>0</v>
      </c>
      <c r="R78" s="181">
        <f t="shared" si="47"/>
        <v>0</v>
      </c>
      <c r="S78" s="22"/>
      <c r="T78" s="22"/>
      <c r="U78" s="22"/>
      <c r="V78" s="22"/>
      <c r="W78" s="22"/>
      <c r="X78" s="22"/>
      <c r="Y78" s="22"/>
      <c r="Z78" s="22"/>
      <c r="AA78" s="22"/>
      <c r="AB78" s="22"/>
      <c r="AC78" s="22"/>
      <c r="AD78" s="22"/>
      <c r="AE78" s="22"/>
      <c r="AF78" s="22"/>
      <c r="AG78" s="22"/>
      <c r="AH78" s="22"/>
      <c r="AI78" s="22"/>
      <c r="AJ78" s="22"/>
      <c r="AK78" s="22"/>
      <c r="AL78" s="22"/>
      <c r="AM78" s="22"/>
      <c r="AN78" s="22"/>
      <c r="AO78" s="22"/>
    </row>
    <row r="79" spans="1:41" s="182" customFormat="1" ht="15" x14ac:dyDescent="0.25">
      <c r="A79" s="17" t="s">
        <v>100</v>
      </c>
      <c r="B79" s="18"/>
      <c r="C79" s="18"/>
      <c r="D79" s="16" t="s">
        <v>47</v>
      </c>
      <c r="E79" s="63"/>
      <c r="F79" s="63"/>
      <c r="G79" s="288">
        <f t="shared" ref="G79:N79" si="48">SUM(G80:G80)</f>
        <v>20000</v>
      </c>
      <c r="H79" s="288">
        <f t="shared" si="48"/>
        <v>20000</v>
      </c>
      <c r="I79" s="288">
        <f t="shared" si="48"/>
        <v>0</v>
      </c>
      <c r="J79" s="288">
        <f t="shared" si="48"/>
        <v>0</v>
      </c>
      <c r="K79" s="288">
        <f t="shared" si="48"/>
        <v>0</v>
      </c>
      <c r="L79" s="288">
        <f t="shared" si="48"/>
        <v>0</v>
      </c>
      <c r="M79" s="288">
        <f t="shared" si="48"/>
        <v>0</v>
      </c>
      <c r="N79" s="288">
        <f t="shared" si="48"/>
        <v>0</v>
      </c>
      <c r="O79" s="288">
        <f t="shared" ref="O79:R79" si="49">SUM(O80:O80)</f>
        <v>20000</v>
      </c>
      <c r="P79" s="273">
        <f t="shared" si="49"/>
        <v>20000</v>
      </c>
      <c r="Q79" s="273">
        <f t="shared" si="49"/>
        <v>0</v>
      </c>
      <c r="R79" s="178">
        <f t="shared" si="49"/>
        <v>0</v>
      </c>
      <c r="S79" s="22"/>
      <c r="T79" s="22"/>
      <c r="U79" s="22"/>
      <c r="V79" s="22"/>
      <c r="W79" s="22"/>
      <c r="X79" s="22"/>
      <c r="Y79" s="22"/>
      <c r="Z79" s="22"/>
      <c r="AA79" s="22"/>
      <c r="AB79" s="22"/>
      <c r="AC79" s="22"/>
      <c r="AD79" s="22"/>
      <c r="AE79" s="22"/>
      <c r="AF79" s="22"/>
      <c r="AG79" s="22"/>
      <c r="AH79" s="22"/>
      <c r="AI79" s="22"/>
      <c r="AJ79" s="22"/>
      <c r="AK79" s="22"/>
      <c r="AL79" s="22"/>
      <c r="AM79" s="22"/>
      <c r="AN79" s="22"/>
      <c r="AO79" s="22"/>
    </row>
    <row r="80" spans="1:41" s="194" customFormat="1" ht="45.75" thickBot="1" x14ac:dyDescent="0.3">
      <c r="A80" s="203">
        <v>1014082</v>
      </c>
      <c r="B80" s="190">
        <v>4082</v>
      </c>
      <c r="C80" s="189" t="s">
        <v>90</v>
      </c>
      <c r="D80" s="204" t="s">
        <v>159</v>
      </c>
      <c r="E80" s="202" t="s">
        <v>230</v>
      </c>
      <c r="F80" s="202" t="s">
        <v>231</v>
      </c>
      <c r="G80" s="193">
        <v>20000</v>
      </c>
      <c r="H80" s="193">
        <v>20000</v>
      </c>
      <c r="I80" s="193">
        <v>0</v>
      </c>
      <c r="J80" s="274">
        <v>0</v>
      </c>
      <c r="K80" s="279">
        <f t="shared" si="9"/>
        <v>0</v>
      </c>
      <c r="L80" s="206"/>
      <c r="M80" s="206"/>
      <c r="N80" s="291"/>
      <c r="O80" s="294">
        <f t="shared" si="10"/>
        <v>20000</v>
      </c>
      <c r="P80" s="280">
        <f t="shared" si="10"/>
        <v>20000</v>
      </c>
      <c r="Q80" s="280">
        <f t="shared" si="10"/>
        <v>0</v>
      </c>
      <c r="R80" s="286">
        <f t="shared" si="10"/>
        <v>0</v>
      </c>
    </row>
    <row r="81" spans="1:41" s="182" customFormat="1" ht="29.25" x14ac:dyDescent="0.25">
      <c r="A81" s="86" t="s">
        <v>137</v>
      </c>
      <c r="B81" s="87"/>
      <c r="C81" s="87"/>
      <c r="D81" s="13" t="s">
        <v>49</v>
      </c>
      <c r="E81" s="88"/>
      <c r="F81" s="88"/>
      <c r="G81" s="180">
        <v>168100</v>
      </c>
      <c r="H81" s="180">
        <v>168100</v>
      </c>
      <c r="I81" s="180">
        <v>0</v>
      </c>
      <c r="J81" s="272">
        <v>0</v>
      </c>
      <c r="K81" s="287">
        <f t="shared" ref="K81:R81" si="50">SUM(K82)</f>
        <v>0</v>
      </c>
      <c r="L81" s="272">
        <f t="shared" si="50"/>
        <v>0</v>
      </c>
      <c r="M81" s="272">
        <f t="shared" si="50"/>
        <v>0</v>
      </c>
      <c r="N81" s="272">
        <f t="shared" si="50"/>
        <v>0</v>
      </c>
      <c r="O81" s="287">
        <f t="shared" si="50"/>
        <v>168100</v>
      </c>
      <c r="P81" s="272">
        <f t="shared" si="50"/>
        <v>168100</v>
      </c>
      <c r="Q81" s="272">
        <f t="shared" si="50"/>
        <v>0</v>
      </c>
      <c r="R81" s="181">
        <f t="shared" si="50"/>
        <v>0</v>
      </c>
      <c r="S81" s="22"/>
      <c r="T81" s="22"/>
      <c r="U81" s="22"/>
      <c r="V81" s="22"/>
      <c r="W81" s="22"/>
      <c r="X81" s="22"/>
      <c r="Y81" s="22"/>
      <c r="Z81" s="22"/>
      <c r="AA81" s="22"/>
      <c r="AB81" s="22"/>
      <c r="AC81" s="22"/>
      <c r="AD81" s="22"/>
      <c r="AE81" s="22"/>
      <c r="AF81" s="22"/>
      <c r="AG81" s="22"/>
      <c r="AH81" s="22"/>
      <c r="AI81" s="22"/>
      <c r="AJ81" s="22"/>
      <c r="AK81" s="22"/>
      <c r="AL81" s="22"/>
      <c r="AM81" s="22"/>
      <c r="AN81" s="22"/>
      <c r="AO81" s="22"/>
    </row>
    <row r="82" spans="1:41" s="182" customFormat="1" ht="29.25" x14ac:dyDescent="0.25">
      <c r="A82" s="17" t="s">
        <v>138</v>
      </c>
      <c r="B82" s="18"/>
      <c r="C82" s="18"/>
      <c r="D82" s="16" t="s">
        <v>49</v>
      </c>
      <c r="E82" s="63"/>
      <c r="F82" s="63"/>
      <c r="G82" s="173">
        <v>168100</v>
      </c>
      <c r="H82" s="173">
        <v>168100</v>
      </c>
      <c r="I82" s="173">
        <v>0</v>
      </c>
      <c r="J82" s="273">
        <v>0</v>
      </c>
      <c r="K82" s="288">
        <f t="shared" ref="K82:R82" si="51">SUM(K83:K84)</f>
        <v>0</v>
      </c>
      <c r="L82" s="273">
        <f t="shared" si="51"/>
        <v>0</v>
      </c>
      <c r="M82" s="273">
        <f t="shared" si="51"/>
        <v>0</v>
      </c>
      <c r="N82" s="273">
        <f t="shared" si="51"/>
        <v>0</v>
      </c>
      <c r="O82" s="288">
        <f t="shared" si="51"/>
        <v>168100</v>
      </c>
      <c r="P82" s="273">
        <f t="shared" si="51"/>
        <v>168100</v>
      </c>
      <c r="Q82" s="273">
        <f t="shared" si="51"/>
        <v>0</v>
      </c>
      <c r="R82" s="178">
        <f t="shared" si="51"/>
        <v>0</v>
      </c>
      <c r="S82" s="22"/>
      <c r="T82" s="22"/>
      <c r="U82" s="22"/>
      <c r="V82" s="22"/>
      <c r="W82" s="22"/>
      <c r="X82" s="22"/>
      <c r="Y82" s="22"/>
      <c r="Z82" s="22"/>
      <c r="AA82" s="22"/>
      <c r="AB82" s="22"/>
      <c r="AC82" s="22"/>
      <c r="AD82" s="22"/>
      <c r="AE82" s="22"/>
      <c r="AF82" s="22"/>
      <c r="AG82" s="22"/>
      <c r="AH82" s="22"/>
      <c r="AI82" s="22"/>
      <c r="AJ82" s="22"/>
      <c r="AK82" s="22"/>
      <c r="AL82" s="22"/>
      <c r="AM82" s="22"/>
      <c r="AN82" s="22"/>
      <c r="AO82" s="22"/>
    </row>
    <row r="83" spans="1:41" s="194" customFormat="1" ht="27.6" customHeight="1" x14ac:dyDescent="0.25">
      <c r="A83" s="195" t="s">
        <v>36</v>
      </c>
      <c r="B83" s="196" t="s">
        <v>37</v>
      </c>
      <c r="C83" s="196" t="s">
        <v>92</v>
      </c>
      <c r="D83" s="197" t="s">
        <v>223</v>
      </c>
      <c r="E83" s="191" t="s">
        <v>341</v>
      </c>
      <c r="F83" s="192" t="s">
        <v>342</v>
      </c>
      <c r="G83" s="198">
        <v>121100</v>
      </c>
      <c r="H83" s="198">
        <v>121100</v>
      </c>
      <c r="I83" s="198">
        <v>0</v>
      </c>
      <c r="J83" s="270">
        <v>0</v>
      </c>
      <c r="K83" s="279">
        <f t="shared" si="9"/>
        <v>0</v>
      </c>
      <c r="L83" s="206"/>
      <c r="M83" s="206"/>
      <c r="N83" s="291"/>
      <c r="O83" s="294">
        <f t="shared" si="10"/>
        <v>121100</v>
      </c>
      <c r="P83" s="280">
        <f t="shared" si="10"/>
        <v>121100</v>
      </c>
      <c r="Q83" s="280">
        <f t="shared" si="10"/>
        <v>0</v>
      </c>
      <c r="R83" s="286">
        <f t="shared" si="10"/>
        <v>0</v>
      </c>
    </row>
    <row r="84" spans="1:41" s="194" customFormat="1" ht="45.75" thickBot="1" x14ac:dyDescent="0.3">
      <c r="A84" s="199" t="s">
        <v>171</v>
      </c>
      <c r="B84" s="200" t="s">
        <v>91</v>
      </c>
      <c r="C84" s="200" t="s">
        <v>75</v>
      </c>
      <c r="D84" s="201" t="s">
        <v>164</v>
      </c>
      <c r="E84" s="202" t="s">
        <v>230</v>
      </c>
      <c r="F84" s="202" t="s">
        <v>231</v>
      </c>
      <c r="G84" s="193">
        <v>47000</v>
      </c>
      <c r="H84" s="193">
        <v>47000</v>
      </c>
      <c r="I84" s="193">
        <v>0</v>
      </c>
      <c r="J84" s="274">
        <v>0</v>
      </c>
      <c r="K84" s="279">
        <f t="shared" si="9"/>
        <v>0</v>
      </c>
      <c r="L84" s="206"/>
      <c r="M84" s="206"/>
      <c r="N84" s="291"/>
      <c r="O84" s="294">
        <f t="shared" si="10"/>
        <v>47000</v>
      </c>
      <c r="P84" s="280">
        <f t="shared" si="10"/>
        <v>47000</v>
      </c>
      <c r="Q84" s="280">
        <f t="shared" si="10"/>
        <v>0</v>
      </c>
      <c r="R84" s="286">
        <f t="shared" si="10"/>
        <v>0</v>
      </c>
    </row>
    <row r="85" spans="1:41" s="99" customFormat="1" ht="15" x14ac:dyDescent="0.25">
      <c r="A85" s="86" t="s">
        <v>135</v>
      </c>
      <c r="B85" s="87"/>
      <c r="C85" s="87"/>
      <c r="D85" s="13" t="s">
        <v>48</v>
      </c>
      <c r="E85" s="64"/>
      <c r="F85" s="64"/>
      <c r="G85" s="287">
        <f t="shared" ref="G85:J85" si="52">SUM(G86)</f>
        <v>7109080</v>
      </c>
      <c r="H85" s="287">
        <f t="shared" si="52"/>
        <v>7059080</v>
      </c>
      <c r="I85" s="287">
        <f t="shared" si="52"/>
        <v>50000</v>
      </c>
      <c r="J85" s="287">
        <f t="shared" si="52"/>
        <v>50000</v>
      </c>
      <c r="K85" s="287">
        <f t="shared" ref="K85:R85" si="53">SUM(K86)</f>
        <v>-14880</v>
      </c>
      <c r="L85" s="272">
        <f t="shared" si="53"/>
        <v>-14880</v>
      </c>
      <c r="M85" s="272">
        <f t="shared" si="53"/>
        <v>0</v>
      </c>
      <c r="N85" s="272">
        <f t="shared" si="53"/>
        <v>0</v>
      </c>
      <c r="O85" s="287">
        <f t="shared" si="53"/>
        <v>7094200</v>
      </c>
      <c r="P85" s="272">
        <f t="shared" si="53"/>
        <v>7044200</v>
      </c>
      <c r="Q85" s="272">
        <f t="shared" si="53"/>
        <v>50000</v>
      </c>
      <c r="R85" s="181">
        <f t="shared" si="53"/>
        <v>50000</v>
      </c>
    </row>
    <row r="86" spans="1:41" s="99" customFormat="1" ht="15" x14ac:dyDescent="0.25">
      <c r="A86" s="17" t="s">
        <v>136</v>
      </c>
      <c r="B86" s="18"/>
      <c r="C86" s="18"/>
      <c r="D86" s="16" t="s">
        <v>48</v>
      </c>
      <c r="E86" s="65"/>
      <c r="F86" s="65"/>
      <c r="G86" s="288">
        <f t="shared" ref="G86:J86" si="54">SUM(G87:G90)</f>
        <v>7109080</v>
      </c>
      <c r="H86" s="288">
        <f t="shared" si="54"/>
        <v>7059080</v>
      </c>
      <c r="I86" s="288">
        <f t="shared" si="54"/>
        <v>50000</v>
      </c>
      <c r="J86" s="288">
        <f t="shared" si="54"/>
        <v>50000</v>
      </c>
      <c r="K86" s="288">
        <f>SUM(K87:K90)</f>
        <v>-14880</v>
      </c>
      <c r="L86" s="288">
        <f t="shared" ref="L86:R86" si="55">SUM(L87:L90)</f>
        <v>-14880</v>
      </c>
      <c r="M86" s="288">
        <f t="shared" si="55"/>
        <v>0</v>
      </c>
      <c r="N86" s="288">
        <f t="shared" si="55"/>
        <v>0</v>
      </c>
      <c r="O86" s="288">
        <f t="shared" si="55"/>
        <v>7094200</v>
      </c>
      <c r="P86" s="288">
        <f t="shared" si="55"/>
        <v>7044200</v>
      </c>
      <c r="Q86" s="288">
        <f t="shared" si="55"/>
        <v>50000</v>
      </c>
      <c r="R86" s="288">
        <f t="shared" si="55"/>
        <v>50000</v>
      </c>
    </row>
    <row r="87" spans="1:41" s="194" customFormat="1" ht="39" x14ac:dyDescent="0.25">
      <c r="A87" s="308" t="s">
        <v>362</v>
      </c>
      <c r="B87" s="309" t="s">
        <v>363</v>
      </c>
      <c r="C87" s="309" t="s">
        <v>91</v>
      </c>
      <c r="D87" s="319" t="s">
        <v>364</v>
      </c>
      <c r="E87" s="191" t="s">
        <v>341</v>
      </c>
      <c r="F87" s="192" t="s">
        <v>342</v>
      </c>
      <c r="G87" s="230">
        <v>575000</v>
      </c>
      <c r="H87" s="230">
        <v>575000</v>
      </c>
      <c r="I87" s="230">
        <v>0</v>
      </c>
      <c r="J87" s="271">
        <v>0</v>
      </c>
      <c r="K87" s="279">
        <f t="shared" si="9"/>
        <v>0</v>
      </c>
      <c r="L87" s="271"/>
      <c r="M87" s="271"/>
      <c r="N87" s="271"/>
      <c r="O87" s="353">
        <f t="shared" ref="O87:R89" si="56">SUM(G87+K87)</f>
        <v>575000</v>
      </c>
      <c r="P87" s="283">
        <f t="shared" si="56"/>
        <v>575000</v>
      </c>
      <c r="Q87" s="283">
        <f t="shared" si="56"/>
        <v>0</v>
      </c>
      <c r="R87" s="290">
        <f t="shared" si="56"/>
        <v>0</v>
      </c>
    </row>
    <row r="88" spans="1:41" s="194" customFormat="1" ht="39" x14ac:dyDescent="0.25">
      <c r="A88" s="308" t="s">
        <v>362</v>
      </c>
      <c r="B88" s="309" t="s">
        <v>363</v>
      </c>
      <c r="C88" s="309" t="s">
        <v>91</v>
      </c>
      <c r="D88" s="341" t="s">
        <v>364</v>
      </c>
      <c r="E88" s="207" t="s">
        <v>335</v>
      </c>
      <c r="F88" s="207" t="s">
        <v>336</v>
      </c>
      <c r="G88" s="230">
        <v>14880</v>
      </c>
      <c r="H88" s="230">
        <v>14880</v>
      </c>
      <c r="I88" s="230">
        <v>0</v>
      </c>
      <c r="J88" s="271">
        <v>0</v>
      </c>
      <c r="K88" s="279">
        <f t="shared" si="9"/>
        <v>-14880</v>
      </c>
      <c r="L88" s="271">
        <v>-14880</v>
      </c>
      <c r="M88" s="271"/>
      <c r="N88" s="271"/>
      <c r="O88" s="353">
        <f t="shared" ref="O88" si="57">SUM(G88+K88)</f>
        <v>0</v>
      </c>
      <c r="P88" s="283">
        <f t="shared" ref="P88" si="58">SUM(H88+L88)</f>
        <v>0</v>
      </c>
      <c r="Q88" s="283">
        <f t="shared" ref="Q88" si="59">SUM(I88+M88)</f>
        <v>0</v>
      </c>
      <c r="R88" s="290">
        <f t="shared" ref="R88" si="60">SUM(J88+N88)</f>
        <v>0</v>
      </c>
    </row>
    <row r="89" spans="1:41" s="194" customFormat="1" ht="39" x14ac:dyDescent="0.25">
      <c r="A89" s="308" t="s">
        <v>362</v>
      </c>
      <c r="B89" s="309" t="s">
        <v>363</v>
      </c>
      <c r="C89" s="309" t="s">
        <v>91</v>
      </c>
      <c r="D89" s="341" t="s">
        <v>364</v>
      </c>
      <c r="E89" s="191" t="s">
        <v>374</v>
      </c>
      <c r="F89" s="192" t="s">
        <v>375</v>
      </c>
      <c r="G89" s="230">
        <v>6400000</v>
      </c>
      <c r="H89" s="230">
        <v>6350000</v>
      </c>
      <c r="I89" s="230">
        <v>50000</v>
      </c>
      <c r="J89" s="271">
        <v>50000</v>
      </c>
      <c r="K89" s="279">
        <f t="shared" si="9"/>
        <v>0</v>
      </c>
      <c r="L89" s="271"/>
      <c r="M89" s="271"/>
      <c r="N89" s="271"/>
      <c r="O89" s="353">
        <f t="shared" si="56"/>
        <v>6400000</v>
      </c>
      <c r="P89" s="283">
        <f t="shared" si="56"/>
        <v>6350000</v>
      </c>
      <c r="Q89" s="283">
        <f t="shared" si="56"/>
        <v>50000</v>
      </c>
      <c r="R89" s="290">
        <f t="shared" si="56"/>
        <v>50000</v>
      </c>
    </row>
    <row r="90" spans="1:41" s="194" customFormat="1" ht="29.45" customHeight="1" thickBot="1" x14ac:dyDescent="0.3">
      <c r="A90" s="188" t="s">
        <v>40</v>
      </c>
      <c r="B90" s="189" t="s">
        <v>41</v>
      </c>
      <c r="C90" s="189" t="s">
        <v>91</v>
      </c>
      <c r="D90" s="190" t="s">
        <v>42</v>
      </c>
      <c r="E90" s="191" t="s">
        <v>341</v>
      </c>
      <c r="F90" s="192" t="s">
        <v>342</v>
      </c>
      <c r="G90" s="193">
        <v>119200</v>
      </c>
      <c r="H90" s="193">
        <v>119200</v>
      </c>
      <c r="I90" s="193">
        <v>0</v>
      </c>
      <c r="J90" s="274">
        <v>0</v>
      </c>
      <c r="K90" s="281">
        <f t="shared" si="9"/>
        <v>0</v>
      </c>
      <c r="L90" s="282"/>
      <c r="M90" s="282"/>
      <c r="N90" s="293"/>
      <c r="O90" s="353">
        <f t="shared" si="10"/>
        <v>119200</v>
      </c>
      <c r="P90" s="283">
        <f t="shared" si="10"/>
        <v>119200</v>
      </c>
      <c r="Q90" s="283">
        <f t="shared" si="10"/>
        <v>0</v>
      </c>
      <c r="R90" s="290">
        <f t="shared" si="10"/>
        <v>0</v>
      </c>
    </row>
    <row r="91" spans="1:41" s="22" customFormat="1" ht="15" thickBot="1" x14ac:dyDescent="0.25">
      <c r="A91" s="129" t="s">
        <v>204</v>
      </c>
      <c r="B91" s="130" t="s">
        <v>204</v>
      </c>
      <c r="C91" s="130" t="s">
        <v>204</v>
      </c>
      <c r="D91" s="131" t="s">
        <v>210</v>
      </c>
      <c r="E91" s="132" t="s">
        <v>204</v>
      </c>
      <c r="F91" s="132" t="s">
        <v>204</v>
      </c>
      <c r="G91" s="295">
        <f t="shared" ref="G91:R91" si="61">SUM(G85+G81+G78+G60+G46+G29+G12+G42)</f>
        <v>65226668.43</v>
      </c>
      <c r="H91" s="295">
        <f t="shared" si="61"/>
        <v>53999423.100000001</v>
      </c>
      <c r="I91" s="295">
        <f t="shared" si="61"/>
        <v>11037378.43</v>
      </c>
      <c r="J91" s="295">
        <f t="shared" si="61"/>
        <v>10422500</v>
      </c>
      <c r="K91" s="295">
        <f t="shared" si="61"/>
        <v>117186.54999999999</v>
      </c>
      <c r="L91" s="296">
        <f t="shared" si="61"/>
        <v>-42813.45</v>
      </c>
      <c r="M91" s="296">
        <f t="shared" si="61"/>
        <v>160000</v>
      </c>
      <c r="N91" s="296">
        <f t="shared" si="61"/>
        <v>160000</v>
      </c>
      <c r="O91" s="295">
        <f t="shared" si="61"/>
        <v>65343854.980000004</v>
      </c>
      <c r="P91" s="296">
        <f t="shared" si="61"/>
        <v>53956609.650000006</v>
      </c>
      <c r="Q91" s="296">
        <f t="shared" si="61"/>
        <v>11197378.43</v>
      </c>
      <c r="R91" s="297">
        <f t="shared" si="61"/>
        <v>10582500</v>
      </c>
    </row>
    <row r="92" spans="1:41" ht="15" x14ac:dyDescent="0.2">
      <c r="A92" s="21"/>
      <c r="B92" s="21"/>
      <c r="C92" s="21"/>
      <c r="D92" s="22"/>
      <c r="E92" s="23"/>
      <c r="F92" s="23"/>
    </row>
    <row r="93" spans="1:41" s="78" customFormat="1" ht="21.75" customHeight="1" x14ac:dyDescent="0.3">
      <c r="B93" s="78" t="s">
        <v>332</v>
      </c>
      <c r="D93" s="231"/>
      <c r="G93" s="78" t="s">
        <v>333</v>
      </c>
    </row>
    <row r="94" spans="1:41" ht="18.75" x14ac:dyDescent="0.3">
      <c r="B94" s="78"/>
      <c r="G94" s="78"/>
    </row>
    <row r="95" spans="1:41" ht="23.25" customHeight="1" x14ac:dyDescent="0.2">
      <c r="A95" s="354" t="s">
        <v>64</v>
      </c>
      <c r="B95" s="354"/>
      <c r="C95" s="354"/>
      <c r="D95" s="354"/>
      <c r="E95" s="354"/>
      <c r="F95" s="354"/>
      <c r="G95" s="172"/>
      <c r="H95" s="172"/>
      <c r="I95" s="172"/>
      <c r="J95" s="172"/>
    </row>
    <row r="96" spans="1:41" ht="20.25" customHeight="1" x14ac:dyDescent="0.2">
      <c r="A96" s="354" t="s">
        <v>65</v>
      </c>
      <c r="B96" s="354"/>
      <c r="C96" s="354"/>
      <c r="D96" s="354"/>
      <c r="E96" s="354"/>
      <c r="F96" s="354"/>
      <c r="G96" s="172"/>
      <c r="H96" s="172"/>
      <c r="I96" s="172"/>
      <c r="J96" s="172"/>
      <c r="K96" s="172"/>
      <c r="L96" s="172"/>
      <c r="M96" s="172"/>
      <c r="N96" s="172"/>
      <c r="O96" s="172"/>
      <c r="P96" s="352"/>
      <c r="Q96" s="172"/>
    </row>
    <row r="97" spans="1:17" ht="20.25" customHeight="1" x14ac:dyDescent="0.2">
      <c r="A97" s="354" t="s">
        <v>67</v>
      </c>
      <c r="B97" s="354"/>
      <c r="C97" s="354"/>
      <c r="D97" s="354"/>
      <c r="E97" s="354"/>
      <c r="F97" s="354"/>
      <c r="G97" s="172"/>
      <c r="H97" s="172"/>
      <c r="I97" s="172"/>
      <c r="J97" s="172"/>
      <c r="K97" s="172"/>
      <c r="L97" s="172"/>
      <c r="M97" s="172"/>
      <c r="N97" s="172"/>
      <c r="O97" s="172"/>
      <c r="P97" s="172"/>
      <c r="Q97" s="172"/>
    </row>
    <row r="98" spans="1:17" ht="30.75" customHeight="1" x14ac:dyDescent="0.2">
      <c r="A98" s="354" t="s">
        <v>66</v>
      </c>
      <c r="B98" s="354"/>
      <c r="C98" s="354"/>
      <c r="D98" s="354"/>
      <c r="E98" s="354"/>
      <c r="F98" s="354"/>
      <c r="G98" s="172"/>
      <c r="H98" s="172"/>
      <c r="I98" s="172"/>
      <c r="J98" s="172"/>
      <c r="K98" s="172"/>
      <c r="L98" s="172"/>
      <c r="M98" s="172"/>
      <c r="N98" s="172"/>
      <c r="O98" s="172"/>
      <c r="P98" s="172"/>
      <c r="Q98" s="172"/>
    </row>
    <row r="99" spans="1:17" ht="21" customHeight="1" x14ac:dyDescent="0.2">
      <c r="A99" s="354" t="s">
        <v>68</v>
      </c>
      <c r="B99" s="354"/>
      <c r="C99" s="354"/>
      <c r="D99" s="354"/>
      <c r="E99" s="354"/>
      <c r="F99" s="354"/>
      <c r="G99" s="172"/>
      <c r="H99" s="172"/>
      <c r="I99" s="172"/>
      <c r="J99" s="172"/>
      <c r="K99" s="172"/>
      <c r="L99" s="172"/>
      <c r="M99" s="172"/>
      <c r="N99" s="172"/>
      <c r="O99" s="172"/>
      <c r="P99" s="172"/>
      <c r="Q99" s="172"/>
    </row>
  </sheetData>
  <mergeCells count="27">
    <mergeCell ref="O9:R9"/>
    <mergeCell ref="O10:O11"/>
    <mergeCell ref="P10:P11"/>
    <mergeCell ref="Q10:R10"/>
    <mergeCell ref="E9:E11"/>
    <mergeCell ref="D9:D11"/>
    <mergeCell ref="C9:C11"/>
    <mergeCell ref="K9:N9"/>
    <mergeCell ref="K10:K11"/>
    <mergeCell ref="L10:L11"/>
    <mergeCell ref="M10:N10"/>
    <mergeCell ref="H4:J4"/>
    <mergeCell ref="A99:F99"/>
    <mergeCell ref="I10:J10"/>
    <mergeCell ref="I5:J5"/>
    <mergeCell ref="A95:F95"/>
    <mergeCell ref="A96:F96"/>
    <mergeCell ref="A98:F98"/>
    <mergeCell ref="A97:F97"/>
    <mergeCell ref="A6:G6"/>
    <mergeCell ref="G9:J9"/>
    <mergeCell ref="H10:H11"/>
    <mergeCell ref="G10:G11"/>
    <mergeCell ref="C7:D7"/>
    <mergeCell ref="B9:B11"/>
    <mergeCell ref="A9:A11"/>
    <mergeCell ref="F9:F11"/>
  </mergeCells>
  <phoneticPr fontId="24" type="noConversion"/>
  <pageMargins left="0.2" right="0.2" top="0.39" bottom="0.19685039370078741" header="0.33" footer="0.19685039370078741"/>
  <pageSetup paperSize="9" scale="44" fitToHeight="32" orientation="landscape" r:id="rId1"/>
  <headerFooter alignWithMargins="0">
    <oddFooter>&amp;R&amp;P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Документ" ma:contentTypeID="0x01010051DC89FFDAC4684DB262DCE45F8F3961" ma:contentTypeVersion="0" ma:contentTypeDescription="Створення нового документа." ma:contentTypeScope="" ma:versionID="83c020f26922ed63a1879982c2428808">
  <xsd:schema xmlns:xsd="http://www.w3.org/2001/XMLSchema" xmlns:xs="http://www.w3.org/2001/XMLSchema" xmlns:p="http://schemas.microsoft.com/office/2006/metadata/properties" xmlns:ns2="acedc1b3-a6a6-4744-bb8f-c9b717f8a9c9" targetNamespace="http://schemas.microsoft.com/office/2006/metadata/properties" ma:root="true" ma:fieldsID="0726173c3e9f53e106ecb31a6e2fb790" ns2:_="">
    <xsd:import namespace="acedc1b3-a6a6-4744-bb8f-c9b717f8a9c9"/>
    <xsd:element name="properties">
      <xsd:complexType>
        <xsd:sequence>
          <xsd:element name="documentManagement">
            <xsd:complexType>
              <xsd:all>
                <xsd:element ref="ns2:_dlc_DocId" minOccurs="0"/>
                <xsd:element ref="ns2:_dlc_DocIdUrl" minOccurs="0"/>
                <xsd:element ref="ns2: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cedc1b3-a6a6-4744-bb8f-c9b717f8a9c9" elementFormDefault="qualified">
    <xsd:import namespace="http://schemas.microsoft.com/office/2006/documentManagement/types"/>
    <xsd:import namespace="http://schemas.microsoft.com/office/infopath/2007/PartnerControls"/>
    <xsd:element name="_dlc_DocId" ma:index="8" nillable="true" ma:displayName="Значення ідентифікатора документа" ma:description="Значення ідентифікатора документа, призначеного цьому елементу." ma:internalName="_dlc_DocId" ma:readOnly="true">
      <xsd:simpleType>
        <xsd:restriction base="dms:Text"/>
      </xsd:simpleType>
    </xsd:element>
    <xsd:element name="_dlc_DocIdUrl" ma:index="9" nillable="true" ma:displayName="Ідентифікатор документа" ma:description="Постійне посилання на цей документ."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Сохранить идентификатор" ma:description="Сохранять идентификатор при добавлении."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вмісту"/>
        <xsd:element ref="dc:title" minOccurs="0" maxOccurs="1" ma:index="4" ma:displayName="Заголовок"/>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8B816113-1C5C-48BB-8073-55F3B3A29378}">
  <ds:schemaRefs>
    <ds:schemaRef ds:uri="http://schemas.microsoft.com/sharepoint/v3/contenttype/forms"/>
  </ds:schemaRefs>
</ds:datastoreItem>
</file>

<file path=customXml/itemProps2.xml><?xml version="1.0" encoding="utf-8"?>
<ds:datastoreItem xmlns:ds="http://schemas.openxmlformats.org/officeDocument/2006/customXml" ds:itemID="{DCE9F0D8-D347-4018-AAB1-B1DB44509D75}">
  <ds:schemaRefs>
    <ds:schemaRef ds:uri="http://schemas.microsoft.com/office/2006/metadata/properties"/>
    <ds:schemaRef ds:uri="http://purl.org/dc/dcmitype/"/>
    <ds:schemaRef ds:uri="http://schemas.microsoft.com/office/2006/documentManagement/types"/>
    <ds:schemaRef ds:uri="http://purl.org/dc/elements/1.1/"/>
    <ds:schemaRef ds:uri="http://purl.org/dc/terms/"/>
    <ds:schemaRef ds:uri="http://www.w3.org/XML/1998/namespace"/>
    <ds:schemaRef ds:uri="http://schemas.openxmlformats.org/package/2006/metadata/core-properties"/>
    <ds:schemaRef ds:uri="http://schemas.microsoft.com/office/infopath/2007/PartnerControls"/>
    <ds:schemaRef ds:uri="acedc1b3-a6a6-4744-bb8f-c9b717f8a9c9"/>
  </ds:schemaRefs>
</ds:datastoreItem>
</file>

<file path=customXml/itemProps3.xml><?xml version="1.0" encoding="utf-8"?>
<ds:datastoreItem xmlns:ds="http://schemas.openxmlformats.org/officeDocument/2006/customXml" ds:itemID="{569982E8-C3C4-4744-BE2E-EC6C4AB7EE7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cedc1b3-a6a6-4744-bb8f-c9b717f8a9c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C4851719-5DF9-400C-9E39-64581E07C0D3}">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6</vt:i4>
      </vt:variant>
    </vt:vector>
  </HeadingPairs>
  <TitlesOfParts>
    <vt:vector size="9" baseType="lpstr">
      <vt:lpstr>2 джерела</vt:lpstr>
      <vt:lpstr>3 видатки</vt:lpstr>
      <vt:lpstr>7 програми</vt:lpstr>
      <vt:lpstr>'2 джерела'!Заголовки_для_печати</vt:lpstr>
      <vt:lpstr>'3 видатки'!Заголовки_для_печати</vt:lpstr>
      <vt:lpstr>'7 програми'!Заголовки_для_печати</vt:lpstr>
      <vt:lpstr>'2 джерела'!Область_печати</vt:lpstr>
      <vt:lpstr>'3 видатки'!Область_печати</vt:lpstr>
      <vt:lpstr>'7 програми'!Область_печати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Качаєнко Олена Андріївна</dc:creator>
  <cp:lastModifiedBy>Квасник</cp:lastModifiedBy>
  <cp:lastPrinted>2022-12-23T09:54:55Z</cp:lastPrinted>
  <dcterms:created xsi:type="dcterms:W3CDTF">2014-01-17T10:52:16Z</dcterms:created>
  <dcterms:modified xsi:type="dcterms:W3CDTF">2022-12-23T12:26:01Z</dcterms:modified>
</cp:coreProperties>
</file>