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75" yWindow="210" windowWidth="19410" windowHeight="11010"/>
  </bookViews>
  <sheets>
    <sheet name="2 джерела" sheetId="12" r:id="rId1"/>
    <sheet name="3 видатки" sheetId="20" r:id="rId2"/>
    <sheet name="7 програми" sheetId="8" r:id="rId3"/>
  </sheets>
  <definedNames>
    <definedName name="_Hlk65565610" localSheetId="2">'7 програми'!$E$67</definedName>
    <definedName name="_xlnm._FilterDatabase" localSheetId="1" hidden="1">'3 видатки'!$C$3:$C$113</definedName>
    <definedName name="_xlnm.Print_Titles" localSheetId="0">'2 джерела'!$12:$12</definedName>
    <definedName name="_xlnm.Print_Titles" localSheetId="1">'3 видатки'!$8:$11</definedName>
    <definedName name="_xlnm.Print_Titles" localSheetId="2">'7 програми'!$10:$11</definedName>
    <definedName name="_xlnm.Print_Area" localSheetId="0">'2 джерела'!$A$1:$G$28</definedName>
    <definedName name="_xlnm.Print_Area" localSheetId="1">'3 видатки'!$A$2:$AL$112</definedName>
    <definedName name="_xlnm.Print_Area" localSheetId="2">'7 програми'!$A$2:$R$89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2" l="1"/>
  <c r="D23" i="12"/>
  <c r="P63" i="8" l="1"/>
  <c r="Q63" i="8"/>
  <c r="R63" i="8"/>
  <c r="K63" i="8"/>
  <c r="O63" i="8" s="1"/>
  <c r="P18" i="8" l="1"/>
  <c r="K18" i="8" l="1"/>
  <c r="O18" i="8" s="1"/>
  <c r="R18" i="8"/>
  <c r="Q18" i="8"/>
  <c r="P77" i="8" l="1"/>
  <c r="Q77" i="8"/>
  <c r="R77" i="8"/>
  <c r="K77" i="8"/>
  <c r="O77" i="8" s="1"/>
  <c r="P62" i="8" l="1"/>
  <c r="Q62" i="8"/>
  <c r="R62" i="8"/>
  <c r="K62" i="8"/>
  <c r="O62" i="8" l="1"/>
  <c r="P67" i="8"/>
  <c r="Q67" i="8"/>
  <c r="R67" i="8"/>
  <c r="K67" i="8"/>
  <c r="O67" i="8" s="1"/>
  <c r="K68" i="8"/>
  <c r="P85" i="8"/>
  <c r="Q85" i="8"/>
  <c r="R85" i="8"/>
  <c r="K85" i="8"/>
  <c r="O85" i="8" l="1"/>
  <c r="K66" i="8"/>
  <c r="O66" i="8" s="1"/>
  <c r="P66" i="8"/>
  <c r="Q66" i="8"/>
  <c r="R66" i="8"/>
  <c r="L83" i="8"/>
  <c r="M83" i="8"/>
  <c r="N83" i="8"/>
  <c r="R86" i="8"/>
  <c r="Q86" i="8"/>
  <c r="P86" i="8"/>
  <c r="K86" i="8"/>
  <c r="O86" i="8" s="1"/>
  <c r="R84" i="8"/>
  <c r="Q84" i="8"/>
  <c r="Q83" i="8" s="1"/>
  <c r="P84" i="8"/>
  <c r="K84" i="8"/>
  <c r="O84" i="8" s="1"/>
  <c r="K17" i="8"/>
  <c r="O17" i="8" s="1"/>
  <c r="P17" i="8"/>
  <c r="Q17" i="8"/>
  <c r="R17" i="8"/>
  <c r="P19" i="8"/>
  <c r="Q19" i="8"/>
  <c r="R19" i="8"/>
  <c r="P21" i="8"/>
  <c r="Q21" i="8"/>
  <c r="R21" i="8"/>
  <c r="K19" i="8"/>
  <c r="K21" i="8"/>
  <c r="R83" i="8" l="1"/>
  <c r="O19" i="8"/>
  <c r="O83" i="8"/>
  <c r="P83" i="8"/>
  <c r="K83" i="8"/>
  <c r="R81" i="8" l="1"/>
  <c r="R80" i="8" s="1"/>
  <c r="R79" i="8" s="1"/>
  <c r="Q81" i="8"/>
  <c r="P81" i="8"/>
  <c r="P80" i="8" s="1"/>
  <c r="P79" i="8" s="1"/>
  <c r="R78" i="8"/>
  <c r="Q78" i="8"/>
  <c r="P78" i="8"/>
  <c r="R76" i="8"/>
  <c r="Q76" i="8"/>
  <c r="P76" i="8"/>
  <c r="R75" i="8"/>
  <c r="Q75" i="8"/>
  <c r="P75" i="8"/>
  <c r="R74" i="8"/>
  <c r="Q74" i="8"/>
  <c r="P74" i="8"/>
  <c r="R71" i="8"/>
  <c r="Q71" i="8"/>
  <c r="P71" i="8"/>
  <c r="R70" i="8"/>
  <c r="Q70" i="8"/>
  <c r="P70" i="8"/>
  <c r="R69" i="8"/>
  <c r="Q69" i="8"/>
  <c r="P69" i="8"/>
  <c r="R68" i="8"/>
  <c r="Q68" i="8"/>
  <c r="P68" i="8"/>
  <c r="R65" i="8"/>
  <c r="Q65" i="8"/>
  <c r="P65" i="8"/>
  <c r="R64" i="8"/>
  <c r="Q64" i="8"/>
  <c r="P64" i="8"/>
  <c r="R61" i="8"/>
  <c r="Q61" i="8"/>
  <c r="P61" i="8"/>
  <c r="R60" i="8"/>
  <c r="Q60" i="8"/>
  <c r="P60" i="8"/>
  <c r="R59" i="8"/>
  <c r="Q59" i="8"/>
  <c r="P59" i="8"/>
  <c r="R58" i="8"/>
  <c r="Q58" i="8"/>
  <c r="P58" i="8"/>
  <c r="R57" i="8"/>
  <c r="Q57" i="8"/>
  <c r="P57" i="8"/>
  <c r="R56" i="8"/>
  <c r="Q56" i="8"/>
  <c r="P56" i="8"/>
  <c r="R55" i="8"/>
  <c r="Q55" i="8"/>
  <c r="P55" i="8"/>
  <c r="R54" i="8"/>
  <c r="Q54" i="8"/>
  <c r="P54" i="8"/>
  <c r="R51" i="8"/>
  <c r="Q51" i="8"/>
  <c r="P51" i="8"/>
  <c r="R50" i="8"/>
  <c r="Q50" i="8"/>
  <c r="P50" i="8"/>
  <c r="R49" i="8"/>
  <c r="Q49" i="8"/>
  <c r="P49" i="8"/>
  <c r="R48" i="8"/>
  <c r="Q48" i="8"/>
  <c r="P48" i="8"/>
  <c r="R47" i="8"/>
  <c r="Q47" i="8"/>
  <c r="P47" i="8"/>
  <c r="R46" i="8"/>
  <c r="Q46" i="8"/>
  <c r="P46" i="8"/>
  <c r="R45" i="8"/>
  <c r="Q45" i="8"/>
  <c r="P45" i="8"/>
  <c r="R44" i="8"/>
  <c r="Q44" i="8"/>
  <c r="P44" i="8"/>
  <c r="R43" i="8"/>
  <c r="Q43" i="8"/>
  <c r="P43" i="8"/>
  <c r="R42" i="8"/>
  <c r="Q42" i="8"/>
  <c r="P42" i="8"/>
  <c r="R41" i="8"/>
  <c r="Q41" i="8"/>
  <c r="P41" i="8"/>
  <c r="R38" i="8"/>
  <c r="Q38" i="8"/>
  <c r="P38" i="8"/>
  <c r="R37" i="8"/>
  <c r="Q37" i="8"/>
  <c r="P37" i="8"/>
  <c r="R36" i="8"/>
  <c r="Q36" i="8"/>
  <c r="P36" i="8"/>
  <c r="R35" i="8"/>
  <c r="Q35" i="8"/>
  <c r="P35" i="8"/>
  <c r="R32" i="8"/>
  <c r="Q32" i="8"/>
  <c r="P32" i="8"/>
  <c r="R31" i="8"/>
  <c r="Q31" i="8"/>
  <c r="P31" i="8"/>
  <c r="R30" i="8"/>
  <c r="Q30" i="8"/>
  <c r="P30" i="8"/>
  <c r="R27" i="8"/>
  <c r="Q27" i="8"/>
  <c r="P27" i="8"/>
  <c r="R26" i="8"/>
  <c r="Q26" i="8"/>
  <c r="P26" i="8"/>
  <c r="R25" i="8"/>
  <c r="Q25" i="8"/>
  <c r="P25" i="8"/>
  <c r="R24" i="8"/>
  <c r="Q24" i="8"/>
  <c r="P24" i="8"/>
  <c r="R23" i="8"/>
  <c r="Q23" i="8"/>
  <c r="P23" i="8"/>
  <c r="R22" i="8"/>
  <c r="Q22" i="8"/>
  <c r="P22" i="8"/>
  <c r="R16" i="8"/>
  <c r="Q16" i="8"/>
  <c r="P16" i="8"/>
  <c r="R15" i="8"/>
  <c r="Q15" i="8"/>
  <c r="P15" i="8"/>
  <c r="P14" i="8"/>
  <c r="Q14" i="8"/>
  <c r="R14" i="8"/>
  <c r="K81" i="8"/>
  <c r="K80" i="8" s="1"/>
  <c r="K79" i="8" s="1"/>
  <c r="K78" i="8"/>
  <c r="K76" i="8"/>
  <c r="K75" i="8"/>
  <c r="K74" i="8"/>
  <c r="K71" i="8"/>
  <c r="K70" i="8"/>
  <c r="K69" i="8"/>
  <c r="K65" i="8"/>
  <c r="K64" i="8"/>
  <c r="K61" i="8"/>
  <c r="K60" i="8"/>
  <c r="K58" i="8"/>
  <c r="K57" i="8"/>
  <c r="K56" i="8"/>
  <c r="K55" i="8"/>
  <c r="K54" i="8"/>
  <c r="K51" i="8"/>
  <c r="K50" i="8"/>
  <c r="K49" i="8"/>
  <c r="K48" i="8"/>
  <c r="K47" i="8"/>
  <c r="K46" i="8"/>
  <c r="K45" i="8"/>
  <c r="K44" i="8"/>
  <c r="K43" i="8"/>
  <c r="K42" i="8"/>
  <c r="K41" i="8"/>
  <c r="K38" i="8"/>
  <c r="K37" i="8"/>
  <c r="K36" i="8"/>
  <c r="K35" i="8"/>
  <c r="K32" i="8"/>
  <c r="K31" i="8"/>
  <c r="K30" i="8"/>
  <c r="K15" i="8"/>
  <c r="K16" i="8"/>
  <c r="K22" i="8"/>
  <c r="K23" i="8"/>
  <c r="K24" i="8"/>
  <c r="K25" i="8"/>
  <c r="K26" i="8"/>
  <c r="K27" i="8"/>
  <c r="K14" i="8"/>
  <c r="L13" i="8"/>
  <c r="L12" i="8" s="1"/>
  <c r="M13" i="8"/>
  <c r="M12" i="8" s="1"/>
  <c r="N13" i="8"/>
  <c r="N12" i="8" s="1"/>
  <c r="L29" i="8"/>
  <c r="L28" i="8" s="1"/>
  <c r="M29" i="8"/>
  <c r="M28" i="8" s="1"/>
  <c r="N29" i="8"/>
  <c r="N28" i="8" s="1"/>
  <c r="Q29" i="8"/>
  <c r="Q28" i="8" s="1"/>
  <c r="L34" i="8"/>
  <c r="L33" i="8" s="1"/>
  <c r="M34" i="8"/>
  <c r="M33" i="8" s="1"/>
  <c r="N34" i="8"/>
  <c r="N33" i="8" s="1"/>
  <c r="L40" i="8"/>
  <c r="L39" i="8" s="1"/>
  <c r="M40" i="8"/>
  <c r="M39" i="8" s="1"/>
  <c r="N40" i="8"/>
  <c r="N39" i="8" s="1"/>
  <c r="L53" i="8"/>
  <c r="L52" i="8" s="1"/>
  <c r="M53" i="8"/>
  <c r="M52" i="8" s="1"/>
  <c r="N53" i="8"/>
  <c r="N52" i="8" s="1"/>
  <c r="K73" i="8"/>
  <c r="K72" i="8" s="1"/>
  <c r="L73" i="8"/>
  <c r="L72" i="8" s="1"/>
  <c r="M73" i="8"/>
  <c r="M72" i="8" s="1"/>
  <c r="N73" i="8"/>
  <c r="N72" i="8" s="1"/>
  <c r="P73" i="8"/>
  <c r="P72" i="8" s="1"/>
  <c r="L80" i="8"/>
  <c r="L79" i="8" s="1"/>
  <c r="M80" i="8"/>
  <c r="M79" i="8" s="1"/>
  <c r="N80" i="8"/>
  <c r="N79" i="8" s="1"/>
  <c r="Q80" i="8"/>
  <c r="Q79" i="8" s="1"/>
  <c r="K82" i="8"/>
  <c r="L82" i="8"/>
  <c r="M82" i="8"/>
  <c r="N82" i="8"/>
  <c r="O82" i="8"/>
  <c r="P82" i="8"/>
  <c r="Q82" i="8"/>
  <c r="R82" i="8"/>
  <c r="M87" i="8" l="1"/>
  <c r="Q73" i="8"/>
  <c r="Q72" i="8" s="1"/>
  <c r="R73" i="8"/>
  <c r="R72" i="8" s="1"/>
  <c r="P29" i="8"/>
  <c r="P28" i="8" s="1"/>
  <c r="Q34" i="8"/>
  <c r="Q33" i="8" s="1"/>
  <c r="Q40" i="8"/>
  <c r="Q39" i="8" s="1"/>
  <c r="Q53" i="8"/>
  <c r="Q52" i="8" s="1"/>
  <c r="R53" i="8"/>
  <c r="R52" i="8" s="1"/>
  <c r="R34" i="8"/>
  <c r="R33" i="8" s="1"/>
  <c r="R40" i="8"/>
  <c r="R39" i="8" s="1"/>
  <c r="K29" i="8"/>
  <c r="K28" i="8" s="1"/>
  <c r="K40" i="8"/>
  <c r="K39" i="8" s="1"/>
  <c r="R29" i="8"/>
  <c r="R28" i="8" s="1"/>
  <c r="P34" i="8"/>
  <c r="P33" i="8" s="1"/>
  <c r="P40" i="8"/>
  <c r="P39" i="8" s="1"/>
  <c r="P53" i="8"/>
  <c r="P52" i="8" s="1"/>
  <c r="R13" i="8"/>
  <c r="R12" i="8" s="1"/>
  <c r="P13" i="8"/>
  <c r="P12" i="8" s="1"/>
  <c r="N87" i="8"/>
  <c r="L87" i="8"/>
  <c r="Q13" i="8"/>
  <c r="Q12" i="8" s="1"/>
  <c r="K34" i="8"/>
  <c r="K33" i="8" s="1"/>
  <c r="K13" i="8"/>
  <c r="K12" i="8" s="1"/>
  <c r="K53" i="8"/>
  <c r="K52" i="8" s="1"/>
  <c r="P87" i="8" l="1"/>
  <c r="K87" i="8"/>
  <c r="Q87" i="8"/>
  <c r="R87" i="8"/>
  <c r="O69" i="8" l="1"/>
  <c r="O37" i="8" l="1"/>
  <c r="O75" i="8" l="1"/>
  <c r="O76" i="8"/>
  <c r="O74" i="8"/>
  <c r="O59" i="8"/>
  <c r="O60" i="8"/>
  <c r="O31" i="8"/>
  <c r="O32" i="8"/>
  <c r="O58" i="8" l="1"/>
  <c r="O61" i="8" l="1"/>
  <c r="O16" i="8" l="1"/>
  <c r="O15" i="8" l="1"/>
  <c r="O21" i="8"/>
  <c r="O22" i="8"/>
  <c r="O23" i="8"/>
  <c r="O24" i="8"/>
  <c r="O25" i="8"/>
  <c r="O26" i="8"/>
  <c r="O27" i="8"/>
  <c r="O30" i="8"/>
  <c r="O29" i="8" s="1"/>
  <c r="O28" i="8" s="1"/>
  <c r="O35" i="8"/>
  <c r="O36" i="8"/>
  <c r="O38" i="8"/>
  <c r="O41" i="8"/>
  <c r="O42" i="8"/>
  <c r="O44" i="8"/>
  <c r="O45" i="8"/>
  <c r="O46" i="8"/>
  <c r="O47" i="8"/>
  <c r="O43" i="8"/>
  <c r="O48" i="8"/>
  <c r="O49" i="8"/>
  <c r="O50" i="8"/>
  <c r="O51" i="8"/>
  <c r="O54" i="8"/>
  <c r="O55" i="8"/>
  <c r="O56" i="8"/>
  <c r="O57" i="8"/>
  <c r="O64" i="8"/>
  <c r="O65" i="8"/>
  <c r="O68" i="8"/>
  <c r="O70" i="8"/>
  <c r="O71" i="8"/>
  <c r="O81" i="8"/>
  <c r="O80" i="8" s="1"/>
  <c r="O79" i="8" s="1"/>
  <c r="O78" i="8" l="1"/>
  <c r="O73" i="8" s="1"/>
  <c r="O72" i="8" s="1"/>
  <c r="O53" i="8"/>
  <c r="O52" i="8" s="1"/>
  <c r="O34" i="8"/>
  <c r="O33" i="8" s="1"/>
  <c r="O40" i="8"/>
  <c r="O39" i="8" s="1"/>
  <c r="O14" i="8"/>
  <c r="J87" i="8"/>
  <c r="I87" i="8"/>
  <c r="H87" i="8"/>
  <c r="O13" i="8" l="1"/>
  <c r="O12" i="8" s="1"/>
  <c r="O87" i="8" s="1"/>
  <c r="C23" i="12" l="1"/>
  <c r="C17" i="12"/>
  <c r="D16" i="12"/>
  <c r="D15" i="12" s="1"/>
  <c r="E18" i="12" l="1"/>
  <c r="D24" i="12"/>
  <c r="C18" i="12" l="1"/>
  <c r="E16" i="12"/>
  <c r="D22" i="12"/>
  <c r="E24" i="12"/>
  <c r="E22" i="12" s="1"/>
  <c r="F18" i="12"/>
  <c r="D19" i="12"/>
  <c r="F16" i="12" l="1"/>
  <c r="F15" i="12" s="1"/>
  <c r="D21" i="12"/>
  <c r="D25" i="12" s="1"/>
  <c r="C22" i="12"/>
  <c r="C24" i="12"/>
  <c r="F24" i="12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  <c r="G87" i="8" l="1"/>
</calcChain>
</file>

<file path=xl/sharedStrings.xml><?xml version="1.0" encoding="utf-8"?>
<sst xmlns="http://schemas.openxmlformats.org/spreadsheetml/2006/main" count="866" uniqueCount="378">
  <si>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</si>
  <si>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</si>
  <si>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</si>
  <si>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</si>
  <si>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</si>
  <si>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</si>
  <si>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</si>
  <si>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</si>
  <si>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</si>
  <si>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</si>
  <si>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</si>
  <si>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</si>
  <si>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</si>
  <si>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</si>
  <si>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</si>
  <si>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</si>
  <si>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</si>
  <si>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</si>
  <si>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</si>
  <si>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</si>
  <si>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</si>
  <si>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</si>
  <si>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</si>
  <si>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</si>
  <si>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</si>
  <si>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</si>
  <si>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</si>
  <si>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</si>
  <si>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</si>
  <si>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</si>
  <si>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</si>
  <si>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</si>
  <si>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</si>
  <si>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</si>
  <si>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</si>
  <si>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</si>
  <si>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</si>
  <si>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</si>
  <si>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</si>
  <si>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</si>
  <si>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2111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</si>
  <si>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</si>
  <si>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</si>
  <si>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</si>
  <si>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</si>
  <si>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</si>
  <si>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</si>
  <si>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</si>
  <si>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</si>
  <si>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</si>
  <si>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</si>
  <si>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</si>
  <si>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</si>
  <si>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</si>
  <si>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</si>
  <si>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</si>
  <si>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</si>
  <si>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</si>
  <si>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</si>
  <si>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</si>
  <si>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</si>
  <si>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</si>
  <si>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</si>
  <si>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</si>
  <si>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</si>
  <si>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</si>
  <si>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</si>
  <si>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</si>
  <si>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</si>
  <si>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</si>
  <si>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</si>
  <si>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</si>
  <si>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</si>
  <si>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</si>
  <si>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</si>
  <si>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</si>
  <si>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</si>
  <si>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</si>
  <si>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</si>
  <si>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</si>
  <si>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</si>
  <si>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</si>
  <si>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</si>
  <si>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</si>
  <si>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</si>
  <si>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</si>
  <si>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</si>
  <si>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</si>
  <si>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</si>
  <si>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</si>
  <si>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</si>
  <si>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</si>
  <si>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</si>
  <si>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</si>
  <si>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</si>
  <si>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</si>
  <si>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</si>
  <si>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</si>
  <si>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</si>
  <si>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</si>
  <si>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</si>
  <si>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</si>
  <si>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</si>
  <si>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</si>
  <si>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</si>
  <si>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</si>
  <si>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</si>
  <si>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</si>
  <si>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</si>
  <si>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</si>
  <si>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</si>
  <si>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</si>
  <si>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</si>
  <si>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</si>
  <si>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</si>
  <si>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</si>
  <si>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</si>
  <si>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</si>
  <si>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</si>
  <si>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</si>
  <si>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</si>
  <si>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</si>
  <si>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</si>
  <si>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</si>
  <si>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</si>
  <si>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</si>
  <si>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</si>
  <si>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</si>
  <si>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</si>
  <si>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</si>
  <si>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</si>
  <si>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</si>
  <si>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</si>
  <si>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</si>
  <si>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</si>
  <si>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</si>
  <si>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</si>
  <si>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</si>
  <si>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</si>
  <si>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</si>
  <si>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</si>
  <si>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</si>
  <si>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</si>
  <si>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</si>
  <si>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</si>
  <si>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</si>
  <si>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</si>
  <si>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</si>
  <si>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</si>
  <si>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</si>
  <si>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</si>
  <si>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</si>
  <si>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</si>
  <si>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</si>
  <si>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</si>
  <si>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</si>
  <si>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</si>
  <si>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</si>
  <si>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</si>
  <si>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</si>
  <si>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</si>
  <si>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</si>
  <si>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</si>
  <si>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</si>
  <si>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</si>
  <si>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</si>
  <si>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</si>
  <si>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</si>
  <si>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</si>
  <si>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</si>
  <si>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</si>
  <si>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</si>
  <si>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</si>
  <si>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</si>
  <si>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</si>
  <si>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</si>
  <si>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</si>
  <si>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</si>
  <si>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</si>
  <si>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</si>
  <si>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</si>
  <si>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</si>
  <si>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</si>
  <si>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</si>
  <si>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</si>
  <si>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</si>
  <si>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</si>
  <si>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</si>
  <si>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</si>
  <si>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</si>
  <si>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</si>
  <si>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</si>
  <si>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</si>
  <si>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</si>
  <si>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</si>
  <si>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</si>
  <si>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</si>
  <si>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</si>
  <si>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</si>
  <si>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</si>
  <si>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</si>
  <si>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</si>
  <si>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</si>
  <si>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</si>
  <si>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</si>
  <si>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</si>
  <si>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</si>
  <si>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</si>
  <si>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</si>
  <si>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</si>
  <si>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</si>
  <si>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</si>
  <si>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</si>
  <si>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</si>
  <si>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</si>
  <si>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</si>
  <si>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Надання пільг окремим категоріям громадян з послуг зв'язку</t>
  </si>
  <si>
    <t>у тому числі бюджет розвитку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</si>
  <si>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</si>
  <si>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</si>
  <si>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</si>
  <si>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</si>
  <si>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</si>
  <si>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</si>
  <si>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</si>
  <si>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Міська програма "Назустріч дітям" на 2020-2023 роки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</si>
  <si>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</si>
  <si>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</si>
  <si>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</si>
  <si>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0218110</t>
  </si>
  <si>
    <t>1014030</t>
  </si>
  <si>
    <t>4030</t>
  </si>
  <si>
    <t>Забезпечення діяльності бібліотек</t>
  </si>
  <si>
    <t>8710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</si>
  <si>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</si>
  <si>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</si>
  <si>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</si>
  <si>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</si>
  <si>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0611031</t>
  </si>
  <si>
    <t>1031</t>
  </si>
  <si>
    <t>0611070</t>
  </si>
  <si>
    <t>1011080</t>
  </si>
  <si>
    <t>1080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</si>
  <si>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</si>
  <si>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</si>
  <si>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</si>
  <si>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</si>
  <si>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</si>
  <si>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</si>
  <si>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</si>
  <si>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</si>
  <si>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</si>
  <si>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</si>
  <si>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</si>
  <si>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</si>
  <si>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</si>
  <si>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</si>
  <si>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</si>
  <si>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</si>
  <si>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</si>
  <si>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</si>
  <si>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</si>
  <si>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</si>
  <si>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</si>
  <si>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</si>
  <si>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>3718710</t>
  </si>
  <si>
    <t>Затверджено</t>
  </si>
  <si>
    <t>у тому числі  бюджет розвитку</t>
  </si>
  <si>
    <t xml:space="preserve"> у тому числі бюджет розвитку</t>
  </si>
  <si>
    <t>Додаток № 7</t>
  </si>
  <si>
    <t>№ 410 від 03.04.2020</t>
  </si>
  <si>
    <t>На початок періоду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</si>
  <si>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</si>
  <si>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</si>
  <si>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</si>
  <si>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</si>
  <si>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</si>
  <si>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</si>
  <si>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</si>
  <si>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</si>
  <si>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</si>
  <si>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</si>
  <si>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</si>
  <si>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</si>
  <si>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</si>
  <si>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</si>
  <si>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</si>
  <si>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</si>
  <si>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</si>
  <si>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</si>
  <si>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</si>
  <si>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</si>
  <si>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</si>
  <si>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</si>
  <si>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</si>
  <si>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</si>
  <si>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>Програму розвитку молодіжної політики на території  Глухівської міської ради на 2021-2025 роки</t>
  </si>
  <si>
    <t>№ 136 від 25.02.2021</t>
  </si>
  <si>
    <t xml:space="preserve">Міська цільова програма поховання померлих одиноких громадян на 2019-2023 роки </t>
  </si>
  <si>
    <t>№ 369 від 27.09.2019</t>
  </si>
  <si>
    <t>Міська цільова програма поводження з тваринами у населенних пунктах Глухівської міської ради на 2021-2025 роки</t>
  </si>
  <si>
    <t>№ 148 від 25.02.2021</t>
  </si>
  <si>
    <t>Програма підтримки військовослужбовців, мобілізованих для проходження військової служби на особливий період, учасників організації Обєднаних сил та членів їх сімей на 2021-2025 роки</t>
  </si>
  <si>
    <t>№ 122 від 27.01.2021</t>
  </si>
  <si>
    <t>Міська цільова програма підтримки громадян, які постраждали внаслідок Чорнобильської катастрофи на 2021-2025 роки</t>
  </si>
  <si>
    <t>№ 121 від 27.01.2021</t>
  </si>
  <si>
    <t>Комплексна програма для пільгових категорій населення Глухівської громади на 2021-2025 роки</t>
  </si>
  <si>
    <t>№ 123 від 27.01.2021</t>
  </si>
  <si>
    <t>№ 124 від 27.01.2021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</si>
  <si>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</si>
  <si>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</si>
  <si>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</si>
  <si>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№ 394 від 23.12.2019</t>
  </si>
  <si>
    <t>Програма соціального захисту окремих категорій населення Глухівської міської ради на 2021-2025 р.р</t>
  </si>
  <si>
    <t>Міська цільова  програма захисту населення і території від надзвичайних ситуацій техногенного та природного хар-ру  на 2022-2025 роки</t>
  </si>
  <si>
    <t>№ 305 від 27.08.2021</t>
  </si>
  <si>
    <t>0613210</t>
  </si>
  <si>
    <t>Комплексна програма "Освіта Глухівської територіальної громади на 2022-2025р."</t>
  </si>
  <si>
    <t>№ 374 від 25.11.2021</t>
  </si>
  <si>
    <t>№ 378 від 25.11.2021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</si>
  <si>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2023 рік</t>
    </r>
  </si>
  <si>
    <t>1218110</t>
  </si>
  <si>
    <t>1218130</t>
  </si>
  <si>
    <t>8130</t>
  </si>
  <si>
    <t>Забезпечення діяльності місцевої пожежної охорони.</t>
  </si>
  <si>
    <t>1216011</t>
  </si>
  <si>
    <t>6011</t>
  </si>
  <si>
    <t>Експлуатація та технічне обслуговування житлового фонду</t>
  </si>
  <si>
    <t>Програма економічного і соціального розвитку Глухівської міської ради на 2023 рік</t>
  </si>
  <si>
    <t>Програма забезпечення заходів мобілізації та обьоронної роботи на території Глухівської міської ради на 2022-2023 роки</t>
  </si>
  <si>
    <t xml:space="preserve"> № 497 від 30.06.2022</t>
  </si>
  <si>
    <t>Програма організації суспільно корисних робіт для порушників, на яких судом накладено адміністративне стягнення у вигляді виконання суспільно корисних робіт, у населенних пунктах Глухівської міської ради на 2022-2024 роки.</t>
  </si>
  <si>
    <t>№ 519 від 14.09.2022</t>
  </si>
  <si>
    <t>Програму підтримки діяльності та розвитку місцевої пожежної охорони у складі місцевих пожежних команд при Комунальному підприємстві «Баницьке» Глухівської міської ради та Комунальному підприємстві «Полошківське» Глухівської міської ради на 2022-2025 роки</t>
  </si>
  <si>
    <t>№ 487 від 25.05.2022</t>
  </si>
  <si>
    <t>Програма "Поліцейський офіцер громади" на 2022-2023 роки</t>
  </si>
  <si>
    <t>Комплексна програма "Правопорядок" на 2023-2025 роки</t>
  </si>
  <si>
    <t>№ 547 від 25.11.2022</t>
  </si>
  <si>
    <t>1216086</t>
  </si>
  <si>
    <t>6086</t>
  </si>
  <si>
    <t>Інша діяльність щодо забезпечення житлом громадян</t>
  </si>
  <si>
    <t>№ 554 від 25.11.2022</t>
  </si>
  <si>
    <t>Розподіл витрат  бюджету Глухівської  міської територіальної громади на реалізацію місцевих програм у 2023 році</t>
  </si>
  <si>
    <t>Фінансування  бюджету Глухівської міської територіальної громади на 2023 рік</t>
  </si>
  <si>
    <t>до рішення міської ради</t>
  </si>
  <si>
    <t xml:space="preserve">Міський голова </t>
  </si>
  <si>
    <t>Надія ВАЙЛО</t>
  </si>
  <si>
    <t xml:space="preserve">Міський голова                     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</si>
  <si>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</si>
  <si>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</si>
  <si>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Внесено зміни</t>
  </si>
  <si>
    <t>Затверджено з урахуванням змін</t>
  </si>
  <si>
    <t>0218240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</si>
  <si>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</si>
  <si>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</si>
  <si>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</si>
  <si>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</si>
  <si>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</si>
  <si>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1217670</t>
  </si>
  <si>
    <t>7670</t>
  </si>
  <si>
    <t>Внески до статутного капіталу суб'єктів господарювання</t>
  </si>
  <si>
    <t xml:space="preserve">Про  Програму підтримки добровольчого формування Глухівської територіальної громади №1 на період дії воєнного стану </t>
  </si>
  <si>
    <t>№479 від 07.04.2022</t>
  </si>
  <si>
    <t xml:space="preserve">Програма забезпечення заходів мобілізації та оборонної роботи на території Глухівської міської ради </t>
  </si>
  <si>
    <t>№ 497 від 30.06.2022</t>
  </si>
  <si>
    <t>Програма поповнення статутного капіталу Комунального підприємства "Глухівський водоканал" Глухівської міської ради на 2023 рік</t>
  </si>
  <si>
    <t>№ 581 від 27.01.2023</t>
  </si>
  <si>
    <t xml:space="preserve"> </t>
  </si>
  <si>
    <t>Програму поповнення статутного капіталу Комунального підприємства «Глухівський тепловий район» Глухівської міської ради на 2023 рік</t>
  </si>
  <si>
    <t>№ 606 від 23.02.2023</t>
  </si>
  <si>
    <t>Програма фінансової підтримки комунальних підприємств Глухівської міської ради на 2023 рік</t>
  </si>
  <si>
    <t>№ 605 від 23.02.2023</t>
  </si>
  <si>
    <t>1218311</t>
  </si>
  <si>
    <t>0511</t>
  </si>
  <si>
    <t>8311</t>
  </si>
  <si>
    <t>Охорона та раціональне використання природних ресурсів</t>
  </si>
  <si>
    <t>28.04.2023 № 647</t>
  </si>
  <si>
    <t xml:space="preserve"> 28.04.2023 № 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</si>
</sst>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9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charset val="204"/>
    </font>
    <font>
      <b/>
      <sz val="14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9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2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425">
    <xf numFmtId="0" fontId="0" fillId="0" borderId="0" xfId="0"/>
    <xf numFmtId="0" fontId="2" fillId="0" borderId="0" xfId="0" applyFont="1"/>
    <xf numFmtId="0" fontId="16" fillId="0" borderId="0" xfId="0" applyFont="1"/>
    <xf numFmtId="0" fontId="33" fillId="0" borderId="0" xfId="0" applyFont="1"/>
    <xf numFmtId="0" fontId="22" fillId="0" borderId="0" xfId="0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35" fillId="0" borderId="0" xfId="0" applyFont="1"/>
    <xf numFmtId="0" fontId="38" fillId="0" borderId="0" xfId="0" applyFont="1"/>
    <xf numFmtId="0" fontId="21" fillId="0" borderId="7" xfId="0" applyFont="1" applyBorder="1" applyAlignment="1">
      <alignment horizontal="center" vertical="center" wrapText="1"/>
    </xf>
    <xf numFmtId="0" fontId="40" fillId="0" borderId="8" xfId="0" applyFont="1" applyBorder="1" applyAlignment="1">
      <alignment vertical="center"/>
    </xf>
    <xf numFmtId="0" fontId="23" fillId="0" borderId="0" xfId="0" applyFont="1"/>
    <xf numFmtId="0" fontId="16" fillId="0" borderId="0" xfId="0" applyFont="1" applyAlignment="1">
      <alignment horizontal="center"/>
    </xf>
    <xf numFmtId="0" fontId="23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/>
    <xf numFmtId="49" fontId="30" fillId="25" borderId="7" xfId="0" applyNumberFormat="1" applyFont="1" applyFill="1" applyBorder="1"/>
    <xf numFmtId="0" fontId="30" fillId="25" borderId="7" xfId="0" applyFont="1" applyFill="1" applyBorder="1"/>
    <xf numFmtId="0" fontId="23" fillId="0" borderId="0" xfId="0" applyFont="1" applyAlignment="1">
      <alignment horizontal="center"/>
    </xf>
    <xf numFmtId="49" fontId="30" fillId="0" borderId="0" xfId="0" applyNumberFormat="1" applyFont="1"/>
    <xf numFmtId="0" fontId="30" fillId="0" borderId="0" xfId="0" applyFont="1"/>
    <xf numFmtId="0" fontId="32" fillId="0" borderId="0" xfId="0" applyFont="1" applyAlignment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/>
    <xf numFmtId="49" fontId="21" fillId="25" borderId="7" xfId="0" applyNumberFormat="1" applyFont="1" applyFill="1" applyBorder="1"/>
    <xf numFmtId="0" fontId="23" fillId="24" borderId="0" xfId="0" applyFont="1" applyFill="1"/>
    <xf numFmtId="49" fontId="21" fillId="25" borderId="11" xfId="0" applyNumberFormat="1" applyFont="1" applyFill="1" applyBorder="1"/>
    <xf numFmtId="49" fontId="21" fillId="25" borderId="9" xfId="0" applyNumberFormat="1" applyFont="1" applyFill="1" applyBorder="1"/>
    <xf numFmtId="4" fontId="35" fillId="0" borderId="7" xfId="55" applyNumberFormat="1" applyFont="1" applyBorder="1"/>
    <xf numFmtId="0" fontId="44" fillId="0" borderId="7" xfId="55" applyFont="1" applyBorder="1" applyAlignment="1" applyProtection="1">
      <alignment horizontal="center" vertical="center"/>
      <protection locked="0"/>
    </xf>
    <xf numFmtId="0" fontId="43" fillId="0" borderId="7" xfId="55" applyFont="1" applyBorder="1" applyAlignment="1" applyProtection="1">
      <alignment horizontal="left" vertical="top" wrapText="1"/>
      <protection locked="0"/>
    </xf>
    <xf numFmtId="4" fontId="43" fillId="0" borderId="7" xfId="55" applyNumberFormat="1" applyFont="1" applyBorder="1"/>
    <xf numFmtId="4" fontId="24" fillId="0" borderId="7" xfId="55" applyNumberFormat="1" applyFont="1" applyBorder="1"/>
    <xf numFmtId="4" fontId="28" fillId="0" borderId="7" xfId="55" applyNumberFormat="1" applyFont="1" applyBorder="1"/>
    <xf numFmtId="0" fontId="45" fillId="0" borderId="7" xfId="55" applyFont="1" applyBorder="1" applyAlignment="1" applyProtection="1">
      <alignment horizontal="center" vertical="center"/>
      <protection locked="0"/>
    </xf>
    <xf numFmtId="0" fontId="35" fillId="0" borderId="7" xfId="55" applyFont="1" applyBorder="1" applyAlignment="1" applyProtection="1">
      <alignment horizontal="left" vertical="top" wrapText="1"/>
      <protection locked="0"/>
    </xf>
    <xf numFmtId="4" fontId="28" fillId="0" borderId="7" xfId="55" applyNumberFormat="1" applyFont="1" applyBorder="1" applyProtection="1">
      <protection locked="0"/>
    </xf>
    <xf numFmtId="0" fontId="43" fillId="0" borderId="7" xfId="55" applyFont="1" applyBorder="1" applyAlignment="1" applyProtection="1">
      <alignment horizontal="center" vertical="top" wrapText="1"/>
      <protection locked="0"/>
    </xf>
    <xf numFmtId="0" fontId="35" fillId="0" borderId="7" xfId="55" applyFont="1" applyBorder="1" applyAlignment="1" applyProtection="1">
      <alignment horizontal="center" vertical="center"/>
      <protection locked="0"/>
    </xf>
    <xf numFmtId="2" fontId="37" fillId="0" borderId="7" xfId="48" applyNumberFormat="1" applyFont="1" applyBorder="1" applyAlignment="1">
      <alignment horizontal="right" vertical="center"/>
    </xf>
    <xf numFmtId="0" fontId="34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46" fillId="0" borderId="0" xfId="0" applyFont="1"/>
    <xf numFmtId="0" fontId="21" fillId="26" borderId="0" xfId="0" applyFont="1" applyFill="1"/>
    <xf numFmtId="0" fontId="29" fillId="0" borderId="0" xfId="0" applyFont="1" applyAlignment="1">
      <alignment horizontal="center"/>
    </xf>
    <xf numFmtId="0" fontId="21" fillId="0" borderId="0" xfId="0" applyFont="1"/>
    <xf numFmtId="49" fontId="21" fillId="0" borderId="0" xfId="0" applyNumberFormat="1" applyFont="1"/>
    <xf numFmtId="4" fontId="43" fillId="0" borderId="7" xfId="55" applyNumberFormat="1" applyFont="1" applyBorder="1" applyProtection="1">
      <protection locked="0"/>
    </xf>
    <xf numFmtId="0" fontId="46" fillId="0" borderId="0" xfId="0" applyFont="1" applyAlignment="1">
      <alignment horizontal="right"/>
    </xf>
    <xf numFmtId="0" fontId="46" fillId="0" borderId="0" xfId="0" applyFont="1" applyAlignment="1">
      <alignment horizontal="left"/>
    </xf>
    <xf numFmtId="2" fontId="36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>
      <alignment horizontal="right" vertical="center"/>
    </xf>
    <xf numFmtId="2" fontId="21" fillId="25" borderId="9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justify"/>
    </xf>
    <xf numFmtId="2" fontId="21" fillId="0" borderId="0" xfId="0" applyNumberFormat="1" applyFont="1" applyAlignment="1">
      <alignment horizontal="right" vertical="center"/>
    </xf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35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30" fillId="0" borderId="0" xfId="0" applyFont="1" applyAlignment="1">
      <alignment horizontal="left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vertical="center" wrapText="1"/>
    </xf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Font="1" applyAlignment="1">
      <alignment horizontal="justify" vertical="center" wrapText="1"/>
    </xf>
    <xf numFmtId="0" fontId="21" fillId="0" borderId="0" xfId="0" applyFont="1" applyAlignment="1">
      <alignment horizontal="right" vertical="center"/>
    </xf>
    <xf numFmtId="49" fontId="2" fillId="0" borderId="10" xfId="0" applyNumberFormat="1" applyFont="1" applyBorder="1"/>
    <xf numFmtId="49" fontId="2" fillId="0" borderId="7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24" fillId="0" borderId="7" xfId="55" applyFont="1" applyBorder="1" applyAlignment="1" applyProtection="1">
      <alignment horizontal="center" vertical="center"/>
      <protection locked="0"/>
    </xf>
    <xf numFmtId="0" fontId="24" fillId="0" borderId="7" xfId="55" applyFont="1" applyBorder="1" applyAlignment="1" applyProtection="1">
      <alignment horizontal="left" vertical="top" wrapText="1"/>
      <protection locked="0"/>
    </xf>
    <xf numFmtId="0" fontId="28" fillId="0" borderId="7" xfId="55" applyFont="1" applyBorder="1" applyAlignment="1" applyProtection="1">
      <alignment horizontal="center" vertical="center"/>
      <protection locked="0"/>
    </xf>
    <xf numFmtId="0" fontId="28" fillId="0" borderId="7" xfId="55" applyFont="1" applyBorder="1" applyAlignment="1" applyProtection="1">
      <alignment horizontal="left" vertical="top" wrapText="1"/>
      <protection locked="0"/>
    </xf>
    <xf numFmtId="0" fontId="48" fillId="0" borderId="0" xfId="0" applyFont="1" applyAlignment="1">
      <alignment horizontal="center"/>
    </xf>
    <xf numFmtId="0" fontId="49" fillId="0" borderId="0" xfId="0" applyFont="1" applyAlignment="1">
      <alignment horizontal="justify" vertical="center" wrapText="1"/>
    </xf>
    <xf numFmtId="0" fontId="4" fillId="0" borderId="0" xfId="0" applyFont="1"/>
    <xf numFmtId="0" fontId="3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5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7" xfId="0" applyNumberFormat="1" applyFont="1" applyBorder="1"/>
    <xf numFmtId="49" fontId="30" fillId="25" borderId="11" xfId="0" applyNumberFormat="1" applyFont="1" applyFill="1" applyBorder="1"/>
    <xf numFmtId="49" fontId="30" fillId="25" borderId="9" xfId="0" applyNumberFormat="1" applyFont="1" applyFill="1" applyBorder="1"/>
    <xf numFmtId="0" fontId="30" fillId="25" borderId="9" xfId="0" applyFont="1" applyFill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left"/>
    </xf>
    <xf numFmtId="49" fontId="2" fillId="0" borderId="18" xfId="0" applyNumberFormat="1" applyFont="1" applyBorder="1" applyAlignment="1">
      <alignment vertical="center" wrapText="1"/>
    </xf>
    <xf numFmtId="49" fontId="2" fillId="0" borderId="14" xfId="0" applyNumberFormat="1" applyFont="1" applyBorder="1" applyAlignment="1">
      <alignment vertical="center" wrapText="1"/>
    </xf>
    <xf numFmtId="49" fontId="2" fillId="0" borderId="18" xfId="0" applyNumberFormat="1" applyFont="1" applyBorder="1" applyAlignment="1">
      <alignment horizontal="left"/>
    </xf>
    <xf numFmtId="49" fontId="2" fillId="0" borderId="14" xfId="0" applyNumberFormat="1" applyFont="1" applyBorder="1" applyAlignment="1">
      <alignment horizontal="left"/>
    </xf>
    <xf numFmtId="49" fontId="2" fillId="0" borderId="7" xfId="0" applyNumberFormat="1" applyFont="1" applyBorder="1" applyProtection="1">
      <protection locked="0"/>
    </xf>
    <xf numFmtId="49" fontId="2" fillId="0" borderId="7" xfId="0" applyNumberFormat="1" applyFont="1" applyBorder="1" applyAlignment="1" applyProtection="1">
      <alignment horizontal="left"/>
      <protection locked="0"/>
    </xf>
    <xf numFmtId="49" fontId="2" fillId="0" borderId="14" xfId="0" applyNumberFormat="1" applyFont="1" applyBorder="1"/>
    <xf numFmtId="0" fontId="2" fillId="0" borderId="10" xfId="0" applyFont="1" applyBorder="1" applyAlignment="1">
      <alignment horizontal="left"/>
    </xf>
    <xf numFmtId="0" fontId="32" fillId="0" borderId="0" xfId="0" applyFont="1"/>
    <xf numFmtId="4" fontId="36" fillId="0" borderId="23" xfId="48" applyNumberFormat="1" applyFont="1" applyBorder="1" applyAlignment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1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24" fillId="0" borderId="7" xfId="54" applyNumberFormat="1" applyFont="1" applyBorder="1"/>
    <xf numFmtId="49" fontId="2" fillId="27" borderId="7" xfId="0" applyNumberFormat="1" applyFont="1" applyFill="1" applyBorder="1" applyAlignment="1">
      <alignment horizontal="left"/>
    </xf>
    <xf numFmtId="49" fontId="2" fillId="27" borderId="10" xfId="0" applyNumberFormat="1" applyFont="1" applyFill="1" applyBorder="1" applyAlignment="1">
      <alignment horizontal="left"/>
    </xf>
    <xf numFmtId="49" fontId="2" fillId="27" borderId="7" xfId="0" applyNumberFormat="1" applyFont="1" applyFill="1" applyBorder="1"/>
    <xf numFmtId="4" fontId="30" fillId="25" borderId="23" xfId="0" applyNumberFormat="1" applyFont="1" applyFill="1" applyBorder="1" applyAlignment="1">
      <alignment horizontal="right" vertical="center" wrapText="1"/>
    </xf>
    <xf numFmtId="0" fontId="24" fillId="0" borderId="7" xfId="0" applyFont="1" applyBorder="1" applyAlignment="1">
      <alignment horizontal="center" vertical="center" wrapText="1"/>
    </xf>
    <xf numFmtId="4" fontId="24" fillId="0" borderId="7" xfId="0" applyNumberFormat="1" applyFont="1" applyBorder="1" applyAlignment="1">
      <alignment horizontal="right" vertical="center" wrapText="1"/>
    </xf>
    <xf numFmtId="4" fontId="43" fillId="0" borderId="7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top" wrapText="1"/>
    </xf>
    <xf numFmtId="4" fontId="36" fillId="25" borderId="23" xfId="48" applyNumberFormat="1" applyFont="1" applyFill="1" applyBorder="1" applyAlignment="1">
      <alignment horizontal="right" vertical="center"/>
    </xf>
    <xf numFmtId="4" fontId="36" fillId="0" borderId="25" xfId="48" applyNumberFormat="1" applyFont="1" applyBorder="1" applyAlignment="1">
      <alignment horizontal="right" vertical="center"/>
    </xf>
    <xf numFmtId="0" fontId="32" fillId="0" borderId="0" xfId="0" applyFont="1" applyAlignment="1">
      <alignment vertical="center" wrapText="1"/>
    </xf>
    <xf numFmtId="2" fontId="37" fillId="27" borderId="7" xfId="48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indent="1"/>
    </xf>
    <xf numFmtId="2" fontId="2" fillId="27" borderId="7" xfId="0" applyNumberFormat="1" applyFont="1" applyFill="1" applyBorder="1" applyAlignment="1">
      <alignment horizontal="right" wrapText="1"/>
    </xf>
    <xf numFmtId="2" fontId="2" fillId="27" borderId="14" xfId="0" applyNumberFormat="1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2" fontId="2" fillId="27" borderId="7" xfId="0" applyNumberFormat="1" applyFont="1" applyFill="1" applyBorder="1" applyAlignment="1">
      <alignment horizontal="right" vertical="center" wrapText="1"/>
    </xf>
    <xf numFmtId="2" fontId="2" fillId="27" borderId="7" xfId="0" applyNumberFormat="1" applyFont="1" applyFill="1" applyBorder="1" applyAlignment="1">
      <alignment horizontal="right"/>
    </xf>
    <xf numFmtId="2" fontId="2" fillId="27" borderId="7" xfId="0" applyNumberFormat="1" applyFont="1" applyFill="1" applyBorder="1" applyAlignment="1" applyProtection="1">
      <alignment horizontal="right"/>
      <protection locked="0"/>
    </xf>
    <xf numFmtId="2" fontId="21" fillId="25" borderId="21" xfId="0" applyNumberFormat="1" applyFont="1" applyFill="1" applyBorder="1" applyAlignment="1">
      <alignment horizontal="right" vertical="center"/>
    </xf>
    <xf numFmtId="2" fontId="21" fillId="25" borderId="23" xfId="0" applyNumberFormat="1" applyFont="1" applyFill="1" applyBorder="1" applyAlignment="1">
      <alignment horizontal="right" vertical="center"/>
    </xf>
    <xf numFmtId="2" fontId="21" fillId="0" borderId="0" xfId="0" applyNumberFormat="1" applyFont="1" applyAlignment="1">
      <alignment horizontal="right"/>
    </xf>
    <xf numFmtId="0" fontId="2" fillId="27" borderId="7" xfId="0" applyFont="1" applyFill="1" applyBorder="1" applyAlignment="1">
      <alignment horizontal="justify" wrapText="1"/>
    </xf>
    <xf numFmtId="0" fontId="2" fillId="27" borderId="7" xfId="0" applyFont="1" applyFill="1" applyBorder="1" applyAlignment="1">
      <alignment horizontal="justify"/>
    </xf>
    <xf numFmtId="49" fontId="2" fillId="27" borderId="10" xfId="0" applyNumberFormat="1" applyFont="1" applyFill="1" applyBorder="1" applyAlignment="1">
      <alignment horizontal="left" vertical="center" wrapText="1"/>
    </xf>
    <xf numFmtId="49" fontId="2" fillId="27" borderId="7" xfId="0" applyNumberFormat="1" applyFont="1" applyFill="1" applyBorder="1" applyAlignment="1">
      <alignment horizontal="left" vertical="center" wrapText="1"/>
    </xf>
    <xf numFmtId="2" fontId="2" fillId="27" borderId="14" xfId="0" applyNumberFormat="1" applyFont="1" applyFill="1" applyBorder="1" applyAlignment="1">
      <alignment horizontal="right" vertical="center" wrapText="1"/>
    </xf>
    <xf numFmtId="2" fontId="37" fillId="27" borderId="14" xfId="48" applyNumberFormat="1" applyFont="1" applyFill="1" applyBorder="1" applyAlignment="1">
      <alignment horizontal="right" vertical="center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/>
    </xf>
    <xf numFmtId="0" fontId="2" fillId="26" borderId="17" xfId="0" applyFont="1" applyFill="1" applyBorder="1" applyAlignment="1">
      <alignment horizontal="center" vertical="center" wrapText="1"/>
    </xf>
    <xf numFmtId="4" fontId="36" fillId="25" borderId="21" xfId="48" applyNumberFormat="1" applyFont="1" applyFill="1" applyBorder="1" applyAlignment="1">
      <alignment horizontal="right" vertical="center"/>
    </xf>
    <xf numFmtId="0" fontId="3" fillId="26" borderId="17" xfId="0" applyFont="1" applyFill="1" applyBorder="1" applyAlignment="1">
      <alignment horizontal="center" vertical="center" wrapText="1"/>
    </xf>
    <xf numFmtId="49" fontId="21" fillId="25" borderId="11" xfId="0" applyNumberFormat="1" applyFont="1" applyFill="1" applyBorder="1" applyAlignment="1">
      <alignment horizontal="left" vertical="center" wrapText="1"/>
    </xf>
    <xf numFmtId="49" fontId="21" fillId="25" borderId="9" xfId="0" applyNumberFormat="1" applyFont="1" applyFill="1" applyBorder="1" applyAlignment="1">
      <alignment horizontal="left" vertical="center" wrapText="1"/>
    </xf>
    <xf numFmtId="2" fontId="36" fillId="25" borderId="9" xfId="48" applyNumberFormat="1" applyFont="1" applyFill="1" applyBorder="1" applyAlignment="1">
      <alignment horizontal="right" vertical="center"/>
    </xf>
    <xf numFmtId="49" fontId="2" fillId="0" borderId="18" xfId="0" applyNumberFormat="1" applyFont="1" applyBorder="1"/>
    <xf numFmtId="49" fontId="2" fillId="27" borderId="14" xfId="0" applyNumberFormat="1" applyFont="1" applyFill="1" applyBorder="1" applyAlignment="1">
      <alignment vertical="center" wrapText="1"/>
    </xf>
    <xf numFmtId="2" fontId="2" fillId="27" borderId="14" xfId="0" applyNumberFormat="1" applyFont="1" applyFill="1" applyBorder="1" applyAlignment="1">
      <alignment horizontal="right"/>
    </xf>
    <xf numFmtId="0" fontId="2" fillId="0" borderId="18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2" fontId="2" fillId="27" borderId="14" xfId="0" applyNumberFormat="1" applyFont="1" applyFill="1" applyBorder="1" applyAlignment="1" applyProtection="1">
      <alignment horizontal="right"/>
      <protection locked="0"/>
    </xf>
    <xf numFmtId="0" fontId="21" fillId="25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justify" vertical="center" wrapText="1"/>
    </xf>
    <xf numFmtId="0" fontId="2" fillId="27" borderId="7" xfId="0" applyFont="1" applyFill="1" applyBorder="1"/>
    <xf numFmtId="0" fontId="2" fillId="27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left"/>
    </xf>
    <xf numFmtId="0" fontId="21" fillId="25" borderId="7" xfId="0" applyFont="1" applyFill="1" applyBorder="1" applyAlignment="1">
      <alignment horizontal="justify"/>
    </xf>
    <xf numFmtId="0" fontId="2" fillId="0" borderId="7" xfId="0" applyFont="1" applyBorder="1" applyAlignment="1">
      <alignment horizontal="justify" wrapText="1"/>
    </xf>
    <xf numFmtId="2" fontId="2" fillId="0" borderId="7" xfId="0" applyNumberFormat="1" applyFont="1" applyBorder="1" applyAlignment="1">
      <alignment horizontal="right" wrapText="1"/>
    </xf>
    <xf numFmtId="0" fontId="2" fillId="27" borderId="7" xfId="0" applyFont="1" applyFill="1" applyBorder="1" applyProtection="1">
      <protection locked="0"/>
    </xf>
    <xf numFmtId="49" fontId="2" fillId="27" borderId="7" xfId="0" applyNumberFormat="1" applyFont="1" applyFill="1" applyBorder="1" applyAlignment="1">
      <alignment vertical="center" wrapText="1"/>
    </xf>
    <xf numFmtId="0" fontId="21" fillId="25" borderId="9" xfId="0" applyFont="1" applyFill="1" applyBorder="1" applyAlignment="1" applyProtection="1">
      <alignment horizontal="justify"/>
      <protection locked="0"/>
    </xf>
    <xf numFmtId="0" fontId="2" fillId="27" borderId="14" xfId="0" applyFont="1" applyFill="1" applyBorder="1" applyAlignment="1">
      <alignment horizontal="justify" wrapText="1"/>
    </xf>
    <xf numFmtId="2" fontId="37" fillId="0" borderId="14" xfId="48" applyNumberFormat="1" applyFont="1" applyBorder="1" applyAlignment="1">
      <alignment horizontal="right" vertical="center"/>
    </xf>
    <xf numFmtId="0" fontId="21" fillId="25" borderId="9" xfId="0" applyFont="1" applyFill="1" applyBorder="1" applyAlignment="1">
      <alignment horizontal="justify"/>
    </xf>
    <xf numFmtId="2" fontId="2" fillId="27" borderId="14" xfId="0" applyNumberFormat="1" applyFont="1" applyFill="1" applyBorder="1" applyAlignment="1">
      <alignment wrapText="1"/>
    </xf>
    <xf numFmtId="0" fontId="2" fillId="27" borderId="14" xfId="0" applyFont="1" applyFill="1" applyBorder="1" applyAlignment="1">
      <alignment horizontal="justify"/>
    </xf>
    <xf numFmtId="164" fontId="2" fillId="27" borderId="14" xfId="0" applyNumberFormat="1" applyFont="1" applyFill="1" applyBorder="1" applyAlignment="1">
      <alignment horizontal="justify" wrapText="1"/>
    </xf>
    <xf numFmtId="0" fontId="2" fillId="27" borderId="14" xfId="0" applyFont="1" applyFill="1" applyBorder="1" applyAlignment="1" applyProtection="1">
      <alignment horizontal="justify"/>
      <protection locked="0"/>
    </xf>
    <xf numFmtId="2" fontId="53" fillId="0" borderId="0" xfId="0" applyNumberFormat="1" applyFont="1" applyAlignment="1">
      <alignment horizontal="right"/>
    </xf>
    <xf numFmtId="0" fontId="2" fillId="0" borderId="0" xfId="0" applyFont="1" applyAlignment="1">
      <alignment vertical="center" wrapText="1"/>
    </xf>
    <xf numFmtId="4" fontId="32" fillId="29" borderId="7" xfId="0" applyNumberFormat="1" applyFont="1" applyFill="1" applyBorder="1" applyAlignment="1" applyProtection="1">
      <alignment horizontal="right"/>
      <protection locked="0"/>
    </xf>
    <xf numFmtId="0" fontId="2" fillId="0" borderId="17" xfId="0" applyFont="1" applyBorder="1" applyAlignment="1">
      <alignment horizontal="center" vertical="center" wrapText="1"/>
    </xf>
    <xf numFmtId="49" fontId="30" fillId="25" borderId="11" xfId="0" applyNumberFormat="1" applyFont="1" applyFill="1" applyBorder="1" applyAlignment="1">
      <alignment horizontal="left" vertical="center" wrapText="1"/>
    </xf>
    <xf numFmtId="49" fontId="30" fillId="25" borderId="9" xfId="0" applyNumberFormat="1" applyFont="1" applyFill="1" applyBorder="1" applyAlignment="1">
      <alignment horizontal="left" vertical="center" wrapText="1"/>
    </xf>
    <xf numFmtId="0" fontId="30" fillId="25" borderId="9" xfId="0" applyFont="1" applyFill="1" applyBorder="1" applyAlignment="1">
      <alignment horizontal="center" vertical="center" wrapText="1"/>
    </xf>
    <xf numFmtId="4" fontId="32" fillId="29" borderId="23" xfId="0" applyNumberFormat="1" applyFont="1" applyFill="1" applyBorder="1" applyAlignment="1" applyProtection="1">
      <alignment horizontal="right"/>
      <protection locked="0"/>
    </xf>
    <xf numFmtId="0" fontId="30" fillId="25" borderId="9" xfId="0" applyFont="1" applyFill="1" applyBorder="1"/>
    <xf numFmtId="4" fontId="32" fillId="29" borderId="9" xfId="0" applyNumberFormat="1" applyFont="1" applyFill="1" applyBorder="1" applyAlignment="1" applyProtection="1">
      <alignment horizontal="right"/>
      <protection locked="0"/>
    </xf>
    <xf numFmtId="4" fontId="32" fillId="29" borderId="21" xfId="0" applyNumberFormat="1" applyFont="1" applyFill="1" applyBorder="1" applyAlignment="1" applyProtection="1">
      <alignment horizontal="right"/>
      <protection locked="0"/>
    </xf>
    <xf numFmtId="0" fontId="30" fillId="25" borderId="0" xfId="0" applyFont="1" applyFill="1"/>
    <xf numFmtId="49" fontId="30" fillId="25" borderId="32" xfId="0" applyNumberFormat="1" applyFont="1" applyFill="1" applyBorder="1"/>
    <xf numFmtId="49" fontId="30" fillId="25" borderId="12" xfId="0" applyNumberFormat="1" applyFont="1" applyFill="1" applyBorder="1"/>
    <xf numFmtId="0" fontId="30" fillId="25" borderId="12" xfId="0" applyFont="1" applyFill="1" applyBorder="1" applyAlignment="1" applyProtection="1">
      <alignment horizontal="justify"/>
      <protection locked="0"/>
    </xf>
    <xf numFmtId="0" fontId="30" fillId="25" borderId="12" xfId="0" applyFont="1" applyFill="1" applyBorder="1" applyAlignment="1">
      <alignment vertical="center" wrapText="1"/>
    </xf>
    <xf numFmtId="4" fontId="32" fillId="29" borderId="12" xfId="0" applyNumberFormat="1" applyFont="1" applyFill="1" applyBorder="1" applyAlignment="1" applyProtection="1">
      <alignment horizontal="right"/>
      <protection locked="0"/>
    </xf>
    <xf numFmtId="4" fontId="32" fillId="29" borderId="26" xfId="0" applyNumberFormat="1" applyFont="1" applyFill="1" applyBorder="1" applyAlignment="1" applyProtection="1">
      <alignment horizontal="right"/>
      <protection locked="0"/>
    </xf>
    <xf numFmtId="0" fontId="32" fillId="27" borderId="7" xfId="0" applyFont="1" applyFill="1" applyBorder="1" applyAlignment="1">
      <alignment vertical="center" wrapText="1"/>
    </xf>
    <xf numFmtId="0" fontId="32" fillId="27" borderId="7" xfId="0" applyFont="1" applyFill="1" applyBorder="1" applyAlignment="1">
      <alignment horizontal="justify" vertical="top" wrapText="1"/>
    </xf>
    <xf numFmtId="4" fontId="32" fillId="27" borderId="14" xfId="0" applyNumberFormat="1" applyFont="1" applyFill="1" applyBorder="1" applyAlignment="1" applyProtection="1">
      <alignment horizontal="right"/>
      <protection locked="0"/>
    </xf>
    <xf numFmtId="4" fontId="32" fillId="27" borderId="25" xfId="0" applyNumberFormat="1" applyFont="1" applyFill="1" applyBorder="1" applyAlignment="1" applyProtection="1">
      <alignment horizontal="right"/>
      <protection locked="0"/>
    </xf>
    <xf numFmtId="0" fontId="32" fillId="27" borderId="0" xfId="0" applyFont="1" applyFill="1"/>
    <xf numFmtId="49" fontId="32" fillId="27" borderId="10" xfId="0" applyNumberFormat="1" applyFont="1" applyFill="1" applyBorder="1"/>
    <xf numFmtId="49" fontId="32" fillId="27" borderId="7" xfId="0" applyNumberFormat="1" applyFont="1" applyFill="1" applyBorder="1"/>
    <xf numFmtId="0" fontId="32" fillId="27" borderId="7" xfId="0" applyFont="1" applyFill="1" applyBorder="1" applyAlignment="1">
      <alignment horizontal="justify"/>
    </xf>
    <xf numFmtId="4" fontId="32" fillId="27" borderId="7" xfId="0" applyNumberFormat="1" applyFont="1" applyFill="1" applyBorder="1" applyAlignment="1" applyProtection="1">
      <alignment horizontal="right"/>
      <protection locked="0"/>
    </xf>
    <xf numFmtId="4" fontId="32" fillId="27" borderId="23" xfId="0" applyNumberFormat="1" applyFont="1" applyFill="1" applyBorder="1" applyAlignment="1" applyProtection="1">
      <alignment horizontal="right"/>
      <protection locked="0"/>
    </xf>
    <xf numFmtId="49" fontId="32" fillId="27" borderId="18" xfId="0" applyNumberFormat="1" applyFont="1" applyFill="1" applyBorder="1" applyAlignment="1">
      <alignment vertical="center" wrapText="1"/>
    </xf>
    <xf numFmtId="49" fontId="32" fillId="27" borderId="14" xfId="0" applyNumberFormat="1" applyFont="1" applyFill="1" applyBorder="1" applyAlignment="1">
      <alignment vertical="center" wrapText="1"/>
    </xf>
    <xf numFmtId="0" fontId="32" fillId="27" borderId="14" xfId="0" applyFont="1" applyFill="1" applyBorder="1"/>
    <xf numFmtId="0" fontId="32" fillId="27" borderId="14" xfId="0" applyFont="1" applyFill="1" applyBorder="1" applyAlignment="1" applyProtection="1">
      <alignment horizontal="justify"/>
      <protection locked="0"/>
    </xf>
    <xf numFmtId="0" fontId="32" fillId="27" borderId="18" xfId="0" applyFont="1" applyFill="1" applyBorder="1"/>
    <xf numFmtId="0" fontId="32" fillId="27" borderId="14" xfId="0" applyFont="1" applyFill="1" applyBorder="1" applyAlignment="1">
      <alignment horizontal="justify"/>
    </xf>
    <xf numFmtId="49" fontId="32" fillId="27" borderId="14" xfId="0" applyNumberFormat="1" applyFont="1" applyFill="1" applyBorder="1"/>
    <xf numFmtId="0" fontId="32" fillId="27" borderId="14" xfId="0" applyFont="1" applyFill="1" applyBorder="1" applyAlignment="1">
      <alignment horizontal="justify" wrapText="1"/>
    </xf>
    <xf numFmtId="49" fontId="32" fillId="27" borderId="7" xfId="0" applyNumberFormat="1" applyFont="1" applyFill="1" applyBorder="1" applyAlignment="1">
      <alignment vertical="center" wrapText="1"/>
    </xf>
    <xf numFmtId="0" fontId="32" fillId="27" borderId="7" xfId="0" applyFont="1" applyFill="1" applyBorder="1"/>
    <xf numFmtId="0" fontId="32" fillId="27" borderId="7" xfId="0" applyFont="1" applyFill="1" applyBorder="1" applyAlignment="1" applyProtection="1">
      <alignment horizontal="justify"/>
      <protection locked="0"/>
    </xf>
    <xf numFmtId="0" fontId="32" fillId="27" borderId="7" xfId="0" applyFont="1" applyFill="1" applyBorder="1" applyAlignment="1">
      <alignment horizontal="justify" wrapText="1"/>
    </xf>
    <xf numFmtId="49" fontId="32" fillId="27" borderId="10" xfId="0" applyNumberFormat="1" applyFont="1" applyFill="1" applyBorder="1" applyAlignment="1">
      <alignment vertical="center" wrapText="1"/>
    </xf>
    <xf numFmtId="164" fontId="32" fillId="27" borderId="7" xfId="0" applyNumberFormat="1" applyFont="1" applyFill="1" applyBorder="1" applyAlignment="1">
      <alignment horizontal="justify" wrapText="1"/>
    </xf>
    <xf numFmtId="0" fontId="32" fillId="27" borderId="14" xfId="0" applyFont="1" applyFill="1" applyBorder="1" applyAlignment="1">
      <alignment wrapText="1"/>
    </xf>
    <xf numFmtId="49" fontId="32" fillId="27" borderId="7" xfId="0" applyNumberFormat="1" applyFont="1" applyFill="1" applyBorder="1" applyProtection="1">
      <protection locked="0"/>
    </xf>
    <xf numFmtId="0" fontId="32" fillId="27" borderId="7" xfId="0" applyFont="1" applyFill="1" applyBorder="1" applyAlignment="1">
      <alignment horizontal="left" vertical="top" wrapText="1"/>
    </xf>
    <xf numFmtId="49" fontId="32" fillId="27" borderId="10" xfId="0" applyNumberFormat="1" applyFont="1" applyFill="1" applyBorder="1" applyAlignment="1">
      <alignment horizontal="left"/>
    </xf>
    <xf numFmtId="49" fontId="32" fillId="27" borderId="7" xfId="0" applyNumberFormat="1" applyFont="1" applyFill="1" applyBorder="1" applyAlignment="1">
      <alignment horizontal="left"/>
    </xf>
    <xf numFmtId="0" fontId="32" fillId="27" borderId="7" xfId="0" applyFont="1" applyFill="1" applyBorder="1" applyAlignment="1">
      <alignment vertical="top" wrapText="1"/>
    </xf>
    <xf numFmtId="0" fontId="30" fillId="27" borderId="0" xfId="0" applyFont="1" applyFill="1"/>
    <xf numFmtId="49" fontId="2" fillId="27" borderId="10" xfId="0" applyNumberFormat="1" applyFont="1" applyFill="1" applyBorder="1"/>
    <xf numFmtId="49" fontId="32" fillId="27" borderId="18" xfId="0" applyNumberFormat="1" applyFont="1" applyFill="1" applyBorder="1" applyAlignment="1">
      <alignment horizontal="left"/>
    </xf>
    <xf numFmtId="49" fontId="32" fillId="27" borderId="14" xfId="0" applyNumberFormat="1" applyFont="1" applyFill="1" applyBorder="1" applyAlignment="1">
      <alignment horizontal="left"/>
    </xf>
    <xf numFmtId="0" fontId="32" fillId="27" borderId="14" xfId="0" applyFont="1" applyFill="1" applyBorder="1" applyAlignment="1">
      <alignment vertical="center" wrapText="1"/>
    </xf>
    <xf numFmtId="0" fontId="32" fillId="27" borderId="14" xfId="0" applyFont="1" applyFill="1" applyBorder="1" applyAlignment="1">
      <alignment horizontal="left" vertical="top" wrapText="1"/>
    </xf>
    <xf numFmtId="0" fontId="32" fillId="27" borderId="7" xfId="0" applyFont="1" applyFill="1" applyBorder="1" applyAlignment="1">
      <alignment horizontal="left"/>
    </xf>
    <xf numFmtId="0" fontId="32" fillId="27" borderId="7" xfId="0" applyFont="1" applyFill="1" applyBorder="1" applyAlignment="1">
      <alignment wrapText="1"/>
    </xf>
    <xf numFmtId="49" fontId="32" fillId="27" borderId="20" xfId="0" applyNumberFormat="1" applyFont="1" applyFill="1" applyBorder="1"/>
    <xf numFmtId="49" fontId="32" fillId="27" borderId="17" xfId="0" applyNumberFormat="1" applyFont="1" applyFill="1" applyBorder="1"/>
    <xf numFmtId="0" fontId="32" fillId="27" borderId="17" xfId="0" applyFont="1" applyFill="1" applyBorder="1" applyAlignment="1">
      <alignment horizontal="justify"/>
    </xf>
    <xf numFmtId="0" fontId="32" fillId="27" borderId="17" xfId="0" applyFont="1" applyFill="1" applyBorder="1" applyAlignment="1">
      <alignment horizontal="justify" vertical="top" wrapText="1"/>
    </xf>
    <xf numFmtId="0" fontId="32" fillId="27" borderId="17" xfId="0" applyFont="1" applyFill="1" applyBorder="1" applyAlignment="1">
      <alignment vertical="center" wrapText="1"/>
    </xf>
    <xf numFmtId="4" fontId="32" fillId="27" borderId="17" xfId="0" applyNumberFormat="1" applyFont="1" applyFill="1" applyBorder="1" applyAlignment="1" applyProtection="1">
      <alignment horizontal="right"/>
      <protection locked="0"/>
    </xf>
    <xf numFmtId="4" fontId="32" fillId="27" borderId="27" xfId="0" applyNumberFormat="1" applyFont="1" applyFill="1" applyBorder="1" applyAlignment="1" applyProtection="1">
      <alignment horizontal="right"/>
      <protection locked="0"/>
    </xf>
    <xf numFmtId="2" fontId="4" fillId="0" borderId="0" xfId="0" applyNumberFormat="1" applyFont="1"/>
    <xf numFmtId="0" fontId="54" fillId="0" borderId="0" xfId="0" applyFont="1"/>
    <xf numFmtId="49" fontId="2" fillId="27" borderId="7" xfId="0" applyNumberFormat="1" applyFont="1" applyFill="1" applyBorder="1" applyAlignment="1">
      <alignment horizontal="left" wrapText="1"/>
    </xf>
    <xf numFmtId="0" fontId="32" fillId="27" borderId="7" xfId="0" applyFont="1" applyFill="1" applyBorder="1" applyAlignment="1">
      <alignment horizontal="center" vertical="top" wrapText="1"/>
    </xf>
    <xf numFmtId="49" fontId="2" fillId="27" borderId="10" xfId="0" applyNumberFormat="1" applyFont="1" applyFill="1" applyBorder="1" applyAlignment="1">
      <alignment horizontal="left" wrapText="1"/>
    </xf>
    <xf numFmtId="49" fontId="2" fillId="27" borderId="7" xfId="0" applyNumberFormat="1" applyFont="1" applyFill="1" applyBorder="1" applyAlignment="1">
      <alignment wrapText="1"/>
    </xf>
    <xf numFmtId="0" fontId="2" fillId="27" borderId="7" xfId="0" applyFont="1" applyFill="1" applyBorder="1" applyAlignment="1">
      <alignment wrapText="1"/>
    </xf>
    <xf numFmtId="0" fontId="2" fillId="27" borderId="7" xfId="0" applyFont="1" applyFill="1" applyBorder="1" applyAlignment="1">
      <alignment horizontal="left" wrapText="1"/>
    </xf>
    <xf numFmtId="0" fontId="2" fillId="27" borderId="7" xfId="0" applyFont="1" applyFill="1" applyBorder="1" applyAlignment="1">
      <alignment horizontal="distributed"/>
    </xf>
    <xf numFmtId="0" fontId="55" fillId="0" borderId="0" xfId="0" applyFont="1" applyAlignment="1">
      <alignment horizontal="justify" vertical="center"/>
    </xf>
    <xf numFmtId="0" fontId="56" fillId="0" borderId="0" xfId="0" applyFont="1"/>
    <xf numFmtId="0" fontId="2" fillId="0" borderId="0" xfId="0" applyFont="1" applyAlignment="1">
      <alignment horizontal="right"/>
    </xf>
    <xf numFmtId="0" fontId="57" fillId="0" borderId="0" xfId="0" applyFont="1"/>
    <xf numFmtId="0" fontId="32" fillId="28" borderId="0" xfId="0" applyFont="1" applyFill="1"/>
    <xf numFmtId="49" fontId="32" fillId="0" borderId="10" xfId="0" applyNumberFormat="1" applyFont="1" applyBorder="1"/>
    <xf numFmtId="49" fontId="32" fillId="0" borderId="7" xfId="0" applyNumberFormat="1" applyFont="1" applyBorder="1"/>
    <xf numFmtId="49" fontId="32" fillId="0" borderId="7" xfId="0" applyNumberFormat="1" applyFont="1" applyBorder="1" applyProtection="1">
      <protection locked="0"/>
    </xf>
    <xf numFmtId="0" fontId="32" fillId="0" borderId="7" xfId="0" applyFont="1" applyBorder="1" applyAlignment="1">
      <alignment horizontal="justify"/>
    </xf>
    <xf numFmtId="0" fontId="32" fillId="0" borderId="7" xfId="0" applyFont="1" applyBorder="1" applyAlignment="1">
      <alignment vertical="center" wrapText="1"/>
    </xf>
    <xf numFmtId="0" fontId="32" fillId="0" borderId="7" xfId="0" applyFont="1" applyBorder="1" applyAlignment="1">
      <alignment horizontal="left" vertical="top" wrapText="1"/>
    </xf>
    <xf numFmtId="4" fontId="32" fillId="0" borderId="7" xfId="0" applyNumberFormat="1" applyFont="1" applyBorder="1" applyAlignment="1" applyProtection="1">
      <alignment horizontal="right"/>
      <protection locked="0"/>
    </xf>
    <xf numFmtId="4" fontId="32" fillId="0" borderId="23" xfId="0" applyNumberFormat="1" applyFont="1" applyBorder="1" applyAlignment="1" applyProtection="1">
      <alignment horizontal="right"/>
      <protection locked="0"/>
    </xf>
    <xf numFmtId="14" fontId="32" fillId="0" borderId="0" xfId="0" applyNumberFormat="1" applyFont="1" applyAlignment="1">
      <alignment horizontal="center" vertical="center" wrapText="1"/>
    </xf>
    <xf numFmtId="2" fontId="36" fillId="25" borderId="33" xfId="48" applyNumberFormat="1" applyFont="1" applyFill="1" applyBorder="1" applyAlignment="1">
      <alignment horizontal="right" vertical="center"/>
    </xf>
    <xf numFmtId="2" fontId="36" fillId="25" borderId="16" xfId="48" applyNumberFormat="1" applyFont="1" applyFill="1" applyBorder="1" applyAlignment="1">
      <alignment horizontal="right" vertical="center"/>
    </xf>
    <xf numFmtId="2" fontId="2" fillId="27" borderId="16" xfId="0" applyNumberFormat="1" applyFont="1" applyFill="1" applyBorder="1" applyAlignment="1">
      <alignment horizontal="right" vertical="center" wrapText="1"/>
    </xf>
    <xf numFmtId="2" fontId="2" fillId="27" borderId="16" xfId="0" applyNumberFormat="1" applyFont="1" applyFill="1" applyBorder="1" applyAlignment="1">
      <alignment horizontal="right"/>
    </xf>
    <xf numFmtId="2" fontId="2" fillId="27" borderId="16" xfId="0" applyNumberFormat="1" applyFont="1" applyFill="1" applyBorder="1" applyAlignment="1" applyProtection="1">
      <alignment horizontal="right"/>
      <protection locked="0"/>
    </xf>
    <xf numFmtId="2" fontId="2" fillId="27" borderId="30" xfId="0" applyNumberFormat="1" applyFont="1" applyFill="1" applyBorder="1" applyAlignment="1">
      <alignment horizontal="right" wrapText="1"/>
    </xf>
    <xf numFmtId="2" fontId="21" fillId="25" borderId="33" xfId="0" applyNumberFormat="1" applyFont="1" applyFill="1" applyBorder="1" applyAlignment="1">
      <alignment horizontal="right" vertical="center"/>
    </xf>
    <xf numFmtId="2" fontId="21" fillId="25" borderId="16" xfId="0" applyNumberFormat="1" applyFont="1" applyFill="1" applyBorder="1" applyAlignment="1">
      <alignment horizontal="right" vertical="center"/>
    </xf>
    <xf numFmtId="2" fontId="2" fillId="27" borderId="16" xfId="0" applyNumberFormat="1" applyFont="1" applyFill="1" applyBorder="1" applyAlignment="1">
      <alignment horizontal="right" wrapText="1"/>
    </xf>
    <xf numFmtId="2" fontId="2" fillId="0" borderId="16" xfId="0" applyNumberFormat="1" applyFont="1" applyBorder="1" applyAlignment="1">
      <alignment horizontal="right" wrapText="1"/>
    </xf>
    <xf numFmtId="2" fontId="2" fillId="27" borderId="30" xfId="0" applyNumberFormat="1" applyFont="1" applyFill="1" applyBorder="1" applyAlignment="1">
      <alignment horizontal="right"/>
    </xf>
    <xf numFmtId="2" fontId="2" fillId="27" borderId="30" xfId="0" applyNumberFormat="1" applyFont="1" applyFill="1" applyBorder="1" applyAlignment="1" applyProtection="1">
      <alignment horizontal="right"/>
      <protection locked="0"/>
    </xf>
    <xf numFmtId="2" fontId="36" fillId="25" borderId="38" xfId="48" applyNumberFormat="1" applyFont="1" applyFill="1" applyBorder="1" applyAlignment="1">
      <alignment horizontal="right" vertical="center"/>
    </xf>
    <xf numFmtId="2" fontId="36" fillId="25" borderId="19" xfId="48" applyNumberFormat="1" applyFont="1" applyFill="1" applyBorder="1" applyAlignment="1">
      <alignment horizontal="right" vertical="center"/>
    </xf>
    <xf numFmtId="2" fontId="2" fillId="27" borderId="28" xfId="0" applyNumberFormat="1" applyFont="1" applyFill="1" applyBorder="1" applyAlignment="1">
      <alignment horizontal="right" vertical="center" wrapText="1"/>
    </xf>
    <xf numFmtId="2" fontId="21" fillId="25" borderId="38" xfId="0" applyNumberFormat="1" applyFont="1" applyFill="1" applyBorder="1" applyAlignment="1">
      <alignment horizontal="right" vertical="center"/>
    </xf>
    <xf numFmtId="2" fontId="21" fillId="25" borderId="19" xfId="0" applyNumberFormat="1" applyFont="1" applyFill="1" applyBorder="1" applyAlignment="1">
      <alignment horizontal="right" vertical="center"/>
    </xf>
    <xf numFmtId="2" fontId="2" fillId="27" borderId="40" xfId="0" applyNumberFormat="1" applyFont="1" applyFill="1" applyBorder="1" applyAlignment="1">
      <alignment horizontal="right" wrapText="1"/>
    </xf>
    <xf numFmtId="2" fontId="2" fillId="27" borderId="40" xfId="0" applyNumberFormat="1" applyFont="1" applyFill="1" applyBorder="1" applyAlignment="1" applyProtection="1">
      <alignment horizontal="right"/>
      <protection locked="0"/>
    </xf>
    <xf numFmtId="2" fontId="36" fillId="25" borderId="11" xfId="48" applyNumberFormat="1" applyFont="1" applyFill="1" applyBorder="1" applyAlignment="1">
      <alignment horizontal="right" vertical="center"/>
    </xf>
    <xf numFmtId="2" fontId="36" fillId="25" borderId="21" xfId="48" applyNumberFormat="1" applyFont="1" applyFill="1" applyBorder="1" applyAlignment="1">
      <alignment horizontal="right" vertical="center"/>
    </xf>
    <xf numFmtId="2" fontId="36" fillId="25" borderId="10" xfId="48" applyNumberFormat="1" applyFont="1" applyFill="1" applyBorder="1" applyAlignment="1">
      <alignment horizontal="right" vertical="center"/>
    </xf>
    <xf numFmtId="2" fontId="36" fillId="25" borderId="23" xfId="48" applyNumberFormat="1" applyFont="1" applyFill="1" applyBorder="1" applyAlignment="1">
      <alignment horizontal="right" vertical="center"/>
    </xf>
    <xf numFmtId="2" fontId="2" fillId="27" borderId="37" xfId="0" applyNumberFormat="1" applyFont="1" applyFill="1" applyBorder="1" applyAlignment="1">
      <alignment horizontal="right" vertical="center" wrapText="1"/>
    </xf>
    <xf numFmtId="2" fontId="2" fillId="27" borderId="23" xfId="0" applyNumberFormat="1" applyFont="1" applyFill="1" applyBorder="1" applyAlignment="1">
      <alignment horizontal="right" vertical="center" wrapText="1"/>
    </xf>
    <xf numFmtId="2" fontId="2" fillId="27" borderId="23" xfId="0" applyNumberFormat="1" applyFont="1" applyFill="1" applyBorder="1" applyAlignment="1">
      <alignment horizontal="right"/>
    </xf>
    <xf numFmtId="2" fontId="2" fillId="27" borderId="23" xfId="0" applyNumberFormat="1" applyFont="1" applyFill="1" applyBorder="1" applyAlignment="1" applyProtection="1">
      <alignment horizontal="right"/>
      <protection locked="0"/>
    </xf>
    <xf numFmtId="2" fontId="2" fillId="27" borderId="25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>
      <alignment horizontal="right" vertical="center"/>
    </xf>
    <xf numFmtId="2" fontId="21" fillId="25" borderId="10" xfId="0" applyNumberFormat="1" applyFont="1" applyFill="1" applyBorder="1" applyAlignment="1">
      <alignment horizontal="right" vertical="center"/>
    </xf>
    <xf numFmtId="2" fontId="2" fillId="27" borderId="23" xfId="0" applyNumberFormat="1" applyFont="1" applyFill="1" applyBorder="1" applyAlignment="1">
      <alignment horizontal="right" wrapText="1"/>
    </xf>
    <xf numFmtId="2" fontId="2" fillId="0" borderId="23" xfId="0" applyNumberFormat="1" applyFont="1" applyBorder="1" applyAlignment="1">
      <alignment horizontal="right" wrapText="1"/>
    </xf>
    <xf numFmtId="2" fontId="2" fillId="27" borderId="41" xfId="0" applyNumberFormat="1" applyFont="1" applyFill="1" applyBorder="1" applyAlignment="1">
      <alignment horizontal="right" wrapText="1"/>
    </xf>
    <xf numFmtId="2" fontId="2" fillId="27" borderId="25" xfId="0" applyNumberFormat="1" applyFont="1" applyFill="1" applyBorder="1" applyAlignment="1">
      <alignment horizontal="right"/>
    </xf>
    <xf numFmtId="2" fontId="2" fillId="27" borderId="41" xfId="0" applyNumberFormat="1" applyFont="1" applyFill="1" applyBorder="1" applyAlignment="1" applyProtection="1">
      <alignment horizontal="right"/>
      <protection locked="0"/>
    </xf>
    <xf numFmtId="2" fontId="2" fillId="27" borderId="25" xfId="0" applyNumberFormat="1" applyFont="1" applyFill="1" applyBorder="1" applyAlignment="1" applyProtection="1">
      <alignment horizontal="right"/>
      <protection locked="0"/>
    </xf>
    <xf numFmtId="0" fontId="2" fillId="0" borderId="22" xfId="0" applyFont="1" applyBorder="1" applyAlignment="1">
      <alignment horizontal="center" vertical="center" wrapText="1"/>
    </xf>
    <xf numFmtId="4" fontId="30" fillId="25" borderId="33" xfId="0" applyNumberFormat="1" applyFont="1" applyFill="1" applyBorder="1" applyAlignment="1">
      <alignment horizontal="right" vertical="center" wrapText="1"/>
    </xf>
    <xf numFmtId="4" fontId="30" fillId="25" borderId="16" xfId="0" applyNumberFormat="1" applyFont="1" applyFill="1" applyBorder="1" applyAlignment="1">
      <alignment horizontal="right" vertical="center" wrapText="1"/>
    </xf>
    <xf numFmtId="4" fontId="32" fillId="27" borderId="16" xfId="0" applyNumberFormat="1" applyFont="1" applyFill="1" applyBorder="1" applyAlignment="1" applyProtection="1">
      <alignment horizontal="right"/>
      <protection locked="0"/>
    </xf>
    <xf numFmtId="4" fontId="32" fillId="27" borderId="22" xfId="0" applyNumberFormat="1" applyFont="1" applyFill="1" applyBorder="1" applyAlignment="1" applyProtection="1">
      <alignment horizontal="right"/>
      <protection locked="0"/>
    </xf>
    <xf numFmtId="4" fontId="32" fillId="29" borderId="33" xfId="0" applyNumberFormat="1" applyFont="1" applyFill="1" applyBorder="1" applyAlignment="1" applyProtection="1">
      <alignment horizontal="right"/>
      <protection locked="0"/>
    </xf>
    <xf numFmtId="4" fontId="32" fillId="29" borderId="16" xfId="0" applyNumberFormat="1" applyFont="1" applyFill="1" applyBorder="1" applyAlignment="1" applyProtection="1">
      <alignment horizontal="right"/>
      <protection locked="0"/>
    </xf>
    <xf numFmtId="4" fontId="32" fillId="27" borderId="30" xfId="0" applyNumberFormat="1" applyFont="1" applyFill="1" applyBorder="1" applyAlignment="1" applyProtection="1">
      <alignment horizontal="right"/>
      <protection locked="0"/>
    </xf>
    <xf numFmtId="4" fontId="32" fillId="29" borderId="42" xfId="0" applyNumberFormat="1" applyFont="1" applyFill="1" applyBorder="1" applyAlignment="1" applyProtection="1">
      <alignment horizontal="right"/>
      <protection locked="0"/>
    </xf>
    <xf numFmtId="4" fontId="32" fillId="0" borderId="16" xfId="0" applyNumberFormat="1" applyFont="1" applyBorder="1" applyAlignment="1" applyProtection="1">
      <alignment horizontal="right"/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" fontId="30" fillId="25" borderId="43" xfId="0" applyNumberFormat="1" applyFont="1" applyFill="1" applyBorder="1" applyAlignment="1">
      <alignment horizontal="right" vertical="center" wrapText="1"/>
    </xf>
    <xf numFmtId="4" fontId="30" fillId="25" borderId="37" xfId="0" applyNumberFormat="1" applyFont="1" applyFill="1" applyBorder="1" applyAlignment="1">
      <alignment horizontal="right" vertical="center" wrapText="1"/>
    </xf>
    <xf numFmtId="4" fontId="32" fillId="27" borderId="37" xfId="0" applyNumberFormat="1" applyFont="1" applyFill="1" applyBorder="1" applyAlignment="1" applyProtection="1">
      <alignment horizontal="right"/>
      <protection locked="0"/>
    </xf>
    <xf numFmtId="4" fontId="32" fillId="29" borderId="43" xfId="0" applyNumberFormat="1" applyFont="1" applyFill="1" applyBorder="1" applyAlignment="1" applyProtection="1">
      <alignment horizontal="right"/>
      <protection locked="0"/>
    </xf>
    <xf numFmtId="4" fontId="32" fillId="29" borderId="37" xfId="0" applyNumberFormat="1" applyFont="1" applyFill="1" applyBorder="1" applyAlignment="1" applyProtection="1">
      <alignment horizontal="right"/>
      <protection locked="0"/>
    </xf>
    <xf numFmtId="4" fontId="32" fillId="29" borderId="44" xfId="0" applyNumberFormat="1" applyFont="1" applyFill="1" applyBorder="1" applyAlignment="1" applyProtection="1">
      <alignment horizontal="right"/>
      <protection locked="0"/>
    </xf>
    <xf numFmtId="4" fontId="32" fillId="27" borderId="41" xfId="0" applyNumberFormat="1" applyFont="1" applyFill="1" applyBorder="1" applyAlignment="1" applyProtection="1">
      <alignment horizontal="right"/>
      <protection locked="0"/>
    </xf>
    <xf numFmtId="4" fontId="32" fillId="27" borderId="29" xfId="0" applyNumberFormat="1" applyFont="1" applyFill="1" applyBorder="1" applyAlignment="1" applyProtection="1">
      <alignment horizontal="right"/>
      <protection locked="0"/>
    </xf>
    <xf numFmtId="4" fontId="32" fillId="27" borderId="45" xfId="0" applyNumberFormat="1" applyFont="1" applyFill="1" applyBorder="1" applyAlignment="1" applyProtection="1">
      <alignment horizontal="right"/>
      <protection locked="0"/>
    </xf>
    <xf numFmtId="4" fontId="32" fillId="27" borderId="36" xfId="0" applyNumberFormat="1" applyFont="1" applyFill="1" applyBorder="1" applyAlignment="1" applyProtection="1">
      <alignment horizontal="right"/>
      <protection locked="0"/>
    </xf>
    <xf numFmtId="49" fontId="2" fillId="0" borderId="20" xfId="0" applyNumberFormat="1" applyFont="1" applyBorder="1" applyAlignment="1">
      <alignment vertical="center" wrapText="1"/>
    </xf>
    <xf numFmtId="2" fontId="37" fillId="0" borderId="17" xfId="48" applyNumberFormat="1" applyFont="1" applyBorder="1" applyAlignment="1">
      <alignment horizontal="right" vertical="center"/>
    </xf>
    <xf numFmtId="2" fontId="2" fillId="27" borderId="17" xfId="0" applyNumberFormat="1" applyFont="1" applyFill="1" applyBorder="1" applyAlignment="1">
      <alignment horizontal="right" vertical="center" wrapText="1"/>
    </xf>
    <xf numFmtId="2" fontId="37" fillId="27" borderId="17" xfId="48" applyNumberFormat="1" applyFont="1" applyFill="1" applyBorder="1" applyAlignment="1">
      <alignment horizontal="right" vertical="center"/>
    </xf>
    <xf numFmtId="2" fontId="2" fillId="27" borderId="17" xfId="0" applyNumberFormat="1" applyFont="1" applyFill="1" applyBorder="1" applyAlignment="1">
      <alignment horizontal="right"/>
    </xf>
    <xf numFmtId="2" fontId="2" fillId="27" borderId="22" xfId="0" applyNumberFormat="1" applyFont="1" applyFill="1" applyBorder="1" applyAlignment="1">
      <alignment horizontal="right"/>
    </xf>
    <xf numFmtId="2" fontId="2" fillId="27" borderId="27" xfId="0" applyNumberFormat="1" applyFont="1" applyFill="1" applyBorder="1" applyAlignment="1">
      <alignment horizontal="right"/>
    </xf>
    <xf numFmtId="49" fontId="2" fillId="0" borderId="17" xfId="0" applyNumberFormat="1" applyFont="1" applyBorder="1"/>
    <xf numFmtId="0" fontId="58" fillId="0" borderId="7" xfId="0" applyFont="1" applyBorder="1"/>
    <xf numFmtId="0" fontId="58" fillId="0" borderId="0" xfId="0" applyFont="1"/>
    <xf numFmtId="49" fontId="2" fillId="0" borderId="20" xfId="0" applyNumberFormat="1" applyFont="1" applyBorder="1"/>
    <xf numFmtId="49" fontId="21" fillId="0" borderId="34" xfId="0" applyNumberFormat="1" applyFont="1" applyBorder="1" applyAlignment="1">
      <alignment horizontal="center"/>
    </xf>
    <xf numFmtId="49" fontId="21" fillId="0" borderId="35" xfId="0" applyNumberFormat="1" applyFont="1" applyBorder="1" applyAlignment="1">
      <alignment horizontal="center"/>
    </xf>
    <xf numFmtId="0" fontId="21" fillId="0" borderId="35" xfId="0" applyFont="1" applyBorder="1" applyAlignment="1">
      <alignment horizontal="justify"/>
    </xf>
    <xf numFmtId="2" fontId="21" fillId="0" borderId="35" xfId="0" applyNumberFormat="1" applyFont="1" applyBorder="1" applyAlignment="1">
      <alignment horizontal="right" vertical="center"/>
    </xf>
    <xf numFmtId="2" fontId="21" fillId="27" borderId="35" xfId="0" applyNumberFormat="1" applyFont="1" applyFill="1" applyBorder="1" applyAlignment="1">
      <alignment horizontal="right" vertical="center"/>
    </xf>
    <xf numFmtId="2" fontId="21" fillId="27" borderId="45" xfId="0" applyNumberFormat="1" applyFont="1" applyFill="1" applyBorder="1" applyAlignment="1">
      <alignment horizontal="right" vertical="center"/>
    </xf>
    <xf numFmtId="2" fontId="21" fillId="27" borderId="34" xfId="0" applyNumberFormat="1" applyFont="1" applyFill="1" applyBorder="1" applyAlignment="1">
      <alignment horizontal="right" vertical="center"/>
    </xf>
    <xf numFmtId="2" fontId="21" fillId="27" borderId="36" xfId="0" applyNumberFormat="1" applyFont="1" applyFill="1" applyBorder="1" applyAlignment="1">
      <alignment horizontal="right" vertical="center"/>
    </xf>
    <xf numFmtId="0" fontId="32" fillId="0" borderId="17" xfId="0" applyFont="1" applyBorder="1" applyAlignment="1" applyProtection="1">
      <alignment horizontal="justify"/>
      <protection locked="0"/>
    </xf>
    <xf numFmtId="4" fontId="32" fillId="27" borderId="13" xfId="0" applyNumberFormat="1" applyFont="1" applyFill="1" applyBorder="1" applyAlignment="1" applyProtection="1">
      <alignment horizontal="right"/>
      <protection locked="0"/>
    </xf>
    <xf numFmtId="0" fontId="32" fillId="27" borderId="17" xfId="0" applyFont="1" applyFill="1" applyBorder="1" applyAlignment="1">
      <alignment horizontal="left" vertical="top" wrapText="1"/>
    </xf>
    <xf numFmtId="49" fontId="30" fillId="0" borderId="34" xfId="0" applyNumberFormat="1" applyFont="1" applyBorder="1" applyAlignment="1">
      <alignment horizontal="center"/>
    </xf>
    <xf numFmtId="49" fontId="30" fillId="0" borderId="35" xfId="0" applyNumberFormat="1" applyFont="1" applyBorder="1" applyAlignment="1">
      <alignment horizontal="center"/>
    </xf>
    <xf numFmtId="0" fontId="30" fillId="0" borderId="35" xfId="0" applyFont="1" applyBorder="1"/>
    <xf numFmtId="0" fontId="30" fillId="0" borderId="35" xfId="0" applyFont="1" applyBorder="1" applyAlignment="1">
      <alignment horizontal="center" vertical="center" wrapText="1"/>
    </xf>
    <xf numFmtId="4" fontId="32" fillId="0" borderId="35" xfId="0" applyNumberFormat="1" applyFont="1" applyBorder="1" applyAlignment="1" applyProtection="1">
      <alignment horizontal="right"/>
      <protection locked="0"/>
    </xf>
    <xf numFmtId="4" fontId="32" fillId="27" borderId="35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0" fontId="2" fillId="0" borderId="7" xfId="0" applyFont="1" applyBorder="1" applyAlignment="1">
      <alignment horizontal="distributed"/>
    </xf>
    <xf numFmtId="0" fontId="2" fillId="0" borderId="0" xfId="0" applyFont="1" applyAlignment="1">
      <alignment horizontal="distributed"/>
    </xf>
    <xf numFmtId="0" fontId="32" fillId="0" borderId="0" xfId="0" applyFont="1" applyAlignment="1">
      <alignment horizontal="justify" vertical="center"/>
    </xf>
    <xf numFmtId="49" fontId="2" fillId="0" borderId="10" xfId="0" applyNumberFormat="1" applyFont="1" applyFill="1" applyBorder="1" applyAlignment="1">
      <alignment horizontal="left"/>
    </xf>
    <xf numFmtId="49" fontId="2" fillId="0" borderId="7" xfId="0" applyNumberFormat="1" applyFont="1" applyFill="1" applyBorder="1" applyAlignment="1">
      <alignment horizontal="left"/>
    </xf>
    <xf numFmtId="0" fontId="2" fillId="0" borderId="7" xfId="0" applyFont="1" applyFill="1" applyBorder="1" applyAlignment="1">
      <alignment horizontal="justify" wrapText="1"/>
    </xf>
    <xf numFmtId="49" fontId="2" fillId="27" borderId="20" xfId="0" applyNumberFormat="1" applyFont="1" applyFill="1" applyBorder="1" applyAlignment="1">
      <alignment horizontal="left" wrapText="1"/>
    </xf>
    <xf numFmtId="49" fontId="2" fillId="27" borderId="17" xfId="0" applyNumberFormat="1" applyFont="1" applyFill="1" applyBorder="1" applyAlignment="1">
      <alignment horizontal="left" wrapText="1"/>
    </xf>
    <xf numFmtId="2" fontId="2" fillId="27" borderId="46" xfId="0" applyNumberFormat="1" applyFont="1" applyFill="1" applyBorder="1" applyAlignment="1">
      <alignment horizontal="right" vertical="center" wrapText="1"/>
    </xf>
    <xf numFmtId="2" fontId="2" fillId="27" borderId="22" xfId="0" applyNumberFormat="1" applyFont="1" applyFill="1" applyBorder="1" applyAlignment="1">
      <alignment horizontal="right" vertical="center" wrapText="1"/>
    </xf>
    <xf numFmtId="4" fontId="36" fillId="0" borderId="27" xfId="48" applyNumberFormat="1" applyFont="1" applyBorder="1" applyAlignment="1">
      <alignment horizontal="right" vertical="center"/>
    </xf>
    <xf numFmtId="0" fontId="32" fillId="27" borderId="17" xfId="0" applyFont="1" applyFill="1" applyBorder="1" applyAlignment="1" applyProtection="1">
      <alignment horizontal="justify"/>
      <protection locked="0"/>
    </xf>
    <xf numFmtId="0" fontId="2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0" fontId="24" fillId="0" borderId="7" xfId="55" applyFont="1" applyBorder="1" applyAlignment="1" applyProtection="1">
      <alignment horizontal="left" vertical="center" wrapText="1"/>
      <protection locked="0"/>
    </xf>
    <xf numFmtId="0" fontId="43" fillId="0" borderId="7" xfId="55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 vertical="center"/>
    </xf>
    <xf numFmtId="0" fontId="2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2" fillId="0" borderId="0" xfId="0" applyFont="1" applyAlignment="1">
      <alignment horizontal="left" vertical="center" wrapText="1"/>
    </xf>
    <xf numFmtId="14" fontId="32" fillId="0" borderId="0" xfId="0" applyNumberFormat="1" applyFont="1" applyAlignment="1">
      <alignment horizontal="center" vertical="center" wrapText="1"/>
    </xf>
    <xf numFmtId="0" fontId="24" fillId="26" borderId="11" xfId="0" applyFont="1" applyFill="1" applyBorder="1" applyAlignment="1">
      <alignment horizontal="center"/>
    </xf>
    <xf numFmtId="0" fontId="24" fillId="26" borderId="9" xfId="0" applyFont="1" applyFill="1" applyBorder="1" applyAlignment="1">
      <alignment horizontal="center"/>
    </xf>
    <xf numFmtId="0" fontId="24" fillId="26" borderId="21" xfId="0" applyFont="1" applyFill="1" applyBorder="1" applyAlignment="1">
      <alignment horizontal="center"/>
    </xf>
    <xf numFmtId="0" fontId="21" fillId="26" borderId="10" xfId="0" applyFont="1" applyFill="1" applyBorder="1" applyAlignment="1">
      <alignment horizontal="center" vertical="center" wrapText="1"/>
    </xf>
    <xf numFmtId="0" fontId="21" fillId="26" borderId="7" xfId="0" applyFont="1" applyFill="1" applyBorder="1" applyAlignment="1">
      <alignment horizontal="center" vertical="center" wrapText="1"/>
    </xf>
    <xf numFmtId="0" fontId="21" fillId="26" borderId="23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top" wrapText="1"/>
    </xf>
    <xf numFmtId="0" fontId="21" fillId="26" borderId="31" xfId="0" applyFont="1" applyFill="1" applyBorder="1" applyAlignment="1">
      <alignment horizontal="center" vertical="center" wrapText="1"/>
    </xf>
    <xf numFmtId="0" fontId="21" fillId="26" borderId="24" xfId="0" applyFont="1" applyFill="1" applyBorder="1" applyAlignment="1">
      <alignment horizontal="center" vertical="center" wrapText="1"/>
    </xf>
    <xf numFmtId="0" fontId="52" fillId="24" borderId="17" xfId="0" applyFont="1" applyFill="1" applyBorder="1" applyAlignment="1">
      <alignment horizontal="center" vertical="center" wrapText="1"/>
    </xf>
    <xf numFmtId="0" fontId="52" fillId="24" borderId="15" xfId="0" applyFont="1" applyFill="1" applyBorder="1" applyAlignment="1">
      <alignment horizontal="center" vertical="center" wrapText="1"/>
    </xf>
    <xf numFmtId="0" fontId="21" fillId="26" borderId="20" xfId="0" applyFont="1" applyFill="1" applyBorder="1" applyAlignment="1">
      <alignment horizontal="center" vertical="center" wrapText="1"/>
    </xf>
    <xf numFmtId="0" fontId="47" fillId="26" borderId="7" xfId="0" applyFont="1" applyFill="1" applyBorder="1" applyAlignment="1">
      <alignment horizontal="center" vertical="center" wrapText="1"/>
    </xf>
    <xf numFmtId="0" fontId="47" fillId="26" borderId="17" xfId="0" applyFont="1" applyFill="1" applyBorder="1" applyAlignment="1">
      <alignment horizontal="center" vertical="center" wrapText="1"/>
    </xf>
    <xf numFmtId="0" fontId="2" fillId="26" borderId="7" xfId="0" applyFont="1" applyFill="1" applyBorder="1" applyAlignment="1">
      <alignment horizontal="center" vertical="center" wrapText="1"/>
    </xf>
    <xf numFmtId="0" fontId="51" fillId="26" borderId="7" xfId="0" applyFont="1" applyFill="1" applyBorder="1" applyAlignment="1">
      <alignment horizontal="center" vertical="center" wrapText="1"/>
    </xf>
    <xf numFmtId="0" fontId="51" fillId="26" borderId="17" xfId="0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justify" vertical="center" wrapText="1"/>
    </xf>
    <xf numFmtId="0" fontId="23" fillId="24" borderId="22" xfId="0" applyFont="1" applyFill="1" applyBorder="1" applyAlignment="1">
      <alignment horizontal="justify" vertical="center" wrapText="1"/>
    </xf>
    <xf numFmtId="0" fontId="24" fillId="26" borderId="33" xfId="0" applyFont="1" applyFill="1" applyBorder="1" applyAlignment="1">
      <alignment horizontal="center"/>
    </xf>
    <xf numFmtId="0" fontId="21" fillId="26" borderId="16" xfId="0" applyFont="1" applyFill="1" applyBorder="1" applyAlignment="1">
      <alignment horizontal="center" vertical="center" wrapText="1"/>
    </xf>
    <xf numFmtId="0" fontId="2" fillId="26" borderId="17" xfId="0" applyFont="1" applyFill="1" applyBorder="1" applyAlignment="1">
      <alignment horizontal="center" vertical="center" wrapText="1"/>
    </xf>
    <xf numFmtId="0" fontId="21" fillId="26" borderId="17" xfId="0" applyFont="1" applyFill="1" applyBorder="1" applyAlignment="1">
      <alignment horizontal="center" vertical="center" wrapText="1"/>
    </xf>
    <xf numFmtId="0" fontId="47" fillId="26" borderId="16" xfId="0" applyFont="1" applyFill="1" applyBorder="1" applyAlignment="1">
      <alignment horizontal="center" vertical="center" wrapText="1"/>
    </xf>
    <xf numFmtId="0" fontId="47" fillId="26" borderId="22" xfId="0" applyFont="1" applyFill="1" applyBorder="1" applyAlignment="1">
      <alignment horizontal="center" vertical="center" wrapText="1"/>
    </xf>
    <xf numFmtId="0" fontId="47" fillId="26" borderId="23" xfId="0" applyFont="1" applyFill="1" applyBorder="1" applyAlignment="1">
      <alignment horizontal="center" vertical="center" wrapText="1"/>
    </xf>
    <xf numFmtId="0" fontId="47" fillId="26" borderId="27" xfId="0" applyFont="1" applyFill="1" applyBorder="1" applyAlignment="1">
      <alignment horizontal="center" vertical="center" wrapText="1"/>
    </xf>
    <xf numFmtId="0" fontId="24" fillId="26" borderId="38" xfId="0" applyFont="1" applyFill="1" applyBorder="1" applyAlignment="1">
      <alignment horizontal="center"/>
    </xf>
    <xf numFmtId="0" fontId="21" fillId="26" borderId="19" xfId="0" applyFont="1" applyFill="1" applyBorder="1" applyAlignment="1">
      <alignment horizontal="center" vertical="center" wrapText="1"/>
    </xf>
    <xf numFmtId="0" fontId="21" fillId="26" borderId="3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14" fontId="32" fillId="0" borderId="0" xfId="0" applyNumberFormat="1" applyFont="1" applyAlignment="1">
      <alignment horizontal="left" vertical="center" wrapText="1"/>
    </xf>
    <xf numFmtId="0" fontId="50" fillId="0" borderId="0" xfId="0" applyFont="1" applyAlignment="1">
      <alignment horizontal="left" vertic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/>
    </xf>
    <xf numFmtId="0" fontId="2" fillId="0" borderId="23" xfId="0" applyFont="1" applyBorder="1" applyAlignment="1">
      <alignment horizontal="center" vertical="top"/>
    </xf>
    <xf numFmtId="0" fontId="2" fillId="0" borderId="33" xfId="0" applyFont="1" applyBorder="1" applyAlignment="1">
      <alignment horizontal="center"/>
    </xf>
    <xf numFmtId="0" fontId="2" fillId="0" borderId="17" xfId="0" applyFont="1" applyBorder="1" applyAlignment="1">
      <alignment horizontal="justify" vertical="center"/>
    </xf>
    <xf numFmtId="0" fontId="2" fillId="0" borderId="20" xfId="0" applyFont="1" applyBorder="1" applyAlignment="1">
      <alignment horizontal="center" vertical="center" wrapText="1"/>
    </xf>
    <xf numFmtId="0" fontId="40" fillId="24" borderId="9" xfId="0" applyFont="1" applyFill="1" applyBorder="1" applyAlignment="1">
      <alignment horizontal="center" vertical="center" wrapText="1"/>
    </xf>
    <xf numFmtId="0" fontId="40" fillId="24" borderId="7" xfId="0" applyFont="1" applyFill="1" applyBorder="1" applyAlignment="1">
      <alignment horizontal="center" vertical="center" wrapText="1"/>
    </xf>
    <xf numFmtId="0" fontId="40" fillId="24" borderId="17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horizontal="center" vertical="center" wrapText="1"/>
    </xf>
    <xf numFmtId="0" fontId="40" fillId="24" borderId="10" xfId="0" applyFont="1" applyFill="1" applyBorder="1" applyAlignment="1">
      <alignment horizontal="center" vertical="center" wrapText="1"/>
    </xf>
    <xf numFmtId="0" fontId="40" fillId="24" borderId="20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24" borderId="9" xfId="0" applyFont="1" applyFill="1" applyBorder="1" applyAlignment="1">
      <alignment horizontal="center" vertical="center" wrapText="1"/>
    </xf>
    <xf numFmtId="0" fontId="23" fillId="24" borderId="7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30"/>
  <sheetViews>
    <sheetView showGridLines="0" tabSelected="1" topLeftCell="A3" zoomScale="85" zoomScaleNormal="85" workbookViewId="0">
      <selection activeCell="C7" sqref="C7"/>
    </sheetView>
  </sheetViews>
  <sheetFormatPr defaultColWidth="9.1640625" defaultRowHeight="12.75" customHeight="1" x14ac:dyDescent="0.2"/>
  <cols>
    <col min="1" max="1" width="13.83203125" style="1" customWidth="1"/>
    <col min="2" max="2" width="48.33203125" style="1" customWidth="1"/>
    <col min="3" max="3" width="17.5" style="1" customWidth="1"/>
    <col min="4" max="4" width="19.33203125" style="1" customWidth="1"/>
    <col min="5" max="5" width="18.33203125" style="1" customWidth="1"/>
    <col min="6" max="6" width="20.1640625" style="1" customWidth="1"/>
    <col min="7" max="7" width="7.83203125" style="1" customWidth="1"/>
    <col min="8" max="12" width="9.1640625" style="1" customWidth="1"/>
  </cols>
  <sheetData>
    <row r="1" spans="1:13" s="10" customFormat="1" ht="12.75" hidden="1" customHeight="1" x14ac:dyDescent="0.25"/>
    <row r="2" spans="1:13" ht="12.75" hidden="1" customHeight="1" x14ac:dyDescent="0.2"/>
    <row r="3" spans="1:13" ht="12.75" customHeight="1" x14ac:dyDescent="0.2">
      <c r="C3" s="66"/>
      <c r="E3" s="249" t="s">
        <v>203</v>
      </c>
      <c r="F3" s="83"/>
      <c r="G3" s="83"/>
    </row>
    <row r="4" spans="1:13" ht="12.75" customHeight="1" x14ac:dyDescent="0.2">
      <c r="C4" s="66"/>
      <c r="E4" s="249" t="s">
        <v>344</v>
      </c>
      <c r="F4" s="83"/>
      <c r="G4" s="83"/>
    </row>
    <row r="5" spans="1:13" ht="4.9000000000000004" customHeight="1" x14ac:dyDescent="0.2">
      <c r="D5" s="360"/>
      <c r="E5" s="360"/>
      <c r="F5" s="176"/>
      <c r="G5" s="84"/>
      <c r="M5" s="1"/>
    </row>
    <row r="6" spans="1:13" ht="16.149999999999999" customHeight="1" x14ac:dyDescent="0.2">
      <c r="C6" s="366" t="s">
        <v>377</v>
      </c>
      <c r="D6" s="366"/>
      <c r="E6" s="366"/>
      <c r="F6" s="67"/>
      <c r="G6" s="27"/>
      <c r="M6" s="1"/>
    </row>
    <row r="7" spans="1:13" ht="15" x14ac:dyDescent="0.2">
      <c r="C7" s="142"/>
      <c r="D7" s="143"/>
      <c r="E7" s="125"/>
      <c r="F7" s="67"/>
      <c r="G7" s="27"/>
      <c r="M7" s="1"/>
    </row>
    <row r="8" spans="1:13" ht="36" customHeight="1" x14ac:dyDescent="0.2">
      <c r="A8" s="361" t="s">
        <v>343</v>
      </c>
      <c r="B8" s="361"/>
      <c r="C8" s="361"/>
      <c r="D8" s="361"/>
      <c r="E8" s="361"/>
      <c r="F8" s="361"/>
    </row>
    <row r="9" spans="1:13" ht="20.25" x14ac:dyDescent="0.2">
      <c r="A9" s="86"/>
      <c r="B9" s="88">
        <v>1854100000</v>
      </c>
      <c r="C9" s="86"/>
      <c r="D9" s="86"/>
      <c r="E9" s="86"/>
      <c r="F9" s="86"/>
    </row>
    <row r="10" spans="1:13" ht="12.6" customHeight="1" x14ac:dyDescent="0.2">
      <c r="A10" s="86"/>
      <c r="B10" s="89" t="s">
        <v>218</v>
      </c>
      <c r="C10" s="86"/>
      <c r="D10" s="86"/>
      <c r="E10" s="86"/>
      <c r="F10" s="86"/>
    </row>
    <row r="11" spans="1:13" ht="12.75" customHeight="1" x14ac:dyDescent="0.2">
      <c r="A11" s="364"/>
      <c r="B11" s="364"/>
      <c r="C11" s="364"/>
      <c r="D11" s="364"/>
      <c r="E11" s="364"/>
      <c r="F11" s="12" t="s">
        <v>215</v>
      </c>
    </row>
    <row r="12" spans="1:13" s="4" customFormat="1" ht="24.75" customHeight="1" x14ac:dyDescent="0.2">
      <c r="A12" s="365" t="s">
        <v>47</v>
      </c>
      <c r="B12" s="365" t="s">
        <v>48</v>
      </c>
      <c r="C12" s="365" t="s">
        <v>209</v>
      </c>
      <c r="D12" s="365" t="s">
        <v>50</v>
      </c>
      <c r="E12" s="365" t="s">
        <v>51</v>
      </c>
      <c r="F12" s="365"/>
    </row>
    <row r="13" spans="1:13" s="4" customFormat="1" ht="38.25" customHeight="1" x14ac:dyDescent="0.2">
      <c r="A13" s="365"/>
      <c r="B13" s="365"/>
      <c r="C13" s="365"/>
      <c r="D13" s="365"/>
      <c r="E13" s="117" t="s">
        <v>210</v>
      </c>
      <c r="F13" s="11" t="s">
        <v>217</v>
      </c>
    </row>
    <row r="14" spans="1:13" ht="26.25" customHeight="1" x14ac:dyDescent="0.2">
      <c r="A14" s="362" t="s">
        <v>204</v>
      </c>
      <c r="B14" s="362"/>
      <c r="C14" s="362"/>
      <c r="D14" s="362"/>
      <c r="E14" s="362"/>
      <c r="F14" s="362"/>
    </row>
    <row r="15" spans="1:13" s="6" customFormat="1" ht="16.5" x14ac:dyDescent="0.25">
      <c r="A15" s="36">
        <v>200000</v>
      </c>
      <c r="B15" s="37" t="s">
        <v>110</v>
      </c>
      <c r="C15" s="118">
        <f t="shared" ref="C15:C25" si="0">SUM(D15+E15)</f>
        <v>50151211.640000001</v>
      </c>
      <c r="D15" s="39">
        <f>+D16</f>
        <v>31381856</v>
      </c>
      <c r="E15" s="39">
        <f>+E16</f>
        <v>18769355.640000001</v>
      </c>
      <c r="F15" s="35">
        <f>SUM(F16)</f>
        <v>18710000</v>
      </c>
      <c r="G15" s="5"/>
      <c r="H15" s="5"/>
      <c r="I15" s="5"/>
      <c r="J15" s="5"/>
      <c r="K15" s="5"/>
      <c r="L15" s="5"/>
    </row>
    <row r="16" spans="1:13" s="7" customFormat="1" ht="20.25" customHeight="1" x14ac:dyDescent="0.25">
      <c r="A16" s="79">
        <v>208000</v>
      </c>
      <c r="B16" s="80" t="s">
        <v>111</v>
      </c>
      <c r="C16" s="118">
        <f>SUM(D16+E16)</f>
        <v>50151211.640000001</v>
      </c>
      <c r="D16" s="39">
        <f>SUM(D18+D17)</f>
        <v>31381856</v>
      </c>
      <c r="E16" s="39">
        <f t="shared" ref="E16:F16" si="1">SUM(E18+E17)</f>
        <v>18769355.640000001</v>
      </c>
      <c r="F16" s="39">
        <f t="shared" si="1"/>
        <v>18710000</v>
      </c>
    </row>
    <row r="17" spans="1:6" s="7" customFormat="1" ht="20.25" customHeight="1" x14ac:dyDescent="0.25">
      <c r="A17" s="81">
        <v>208100</v>
      </c>
      <c r="B17" s="82" t="s">
        <v>271</v>
      </c>
      <c r="C17" s="118">
        <f>SUM(D17+E17)</f>
        <v>50151211.640000001</v>
      </c>
      <c r="D17" s="39">
        <v>50091856</v>
      </c>
      <c r="E17" s="40">
        <v>59355.64</v>
      </c>
      <c r="F17" s="40"/>
    </row>
    <row r="18" spans="1:6" s="7" customFormat="1" ht="53.25" customHeight="1" x14ac:dyDescent="0.25">
      <c r="A18" s="81">
        <v>208400</v>
      </c>
      <c r="B18" s="82" t="s">
        <v>112</v>
      </c>
      <c r="C18" s="118">
        <f>SUM(D18+E18)</f>
        <v>0</v>
      </c>
      <c r="D18" s="112">
        <v>-18710000</v>
      </c>
      <c r="E18" s="43">
        <f>SUM(D18*-1)</f>
        <v>18710000</v>
      </c>
      <c r="F18" s="43">
        <f>SUM(E18)</f>
        <v>18710000</v>
      </c>
    </row>
    <row r="19" spans="1:6" s="7" customFormat="1" ht="20.25" customHeight="1" x14ac:dyDescent="0.25">
      <c r="A19" s="81" t="s">
        <v>205</v>
      </c>
      <c r="B19" s="44" t="s">
        <v>206</v>
      </c>
      <c r="C19" s="118">
        <f>SUM(D19+E19)</f>
        <v>50151211.640000001</v>
      </c>
      <c r="D19" s="55">
        <f>+D15</f>
        <v>31381856</v>
      </c>
      <c r="E19" s="55">
        <f>+E15</f>
        <v>18769355.640000001</v>
      </c>
      <c r="F19" s="40">
        <f>F21</f>
        <v>18710000</v>
      </c>
    </row>
    <row r="20" spans="1:6" s="7" customFormat="1" ht="29.1" customHeight="1" x14ac:dyDescent="0.2">
      <c r="A20" s="363" t="s">
        <v>207</v>
      </c>
      <c r="B20" s="363"/>
      <c r="C20" s="363"/>
      <c r="D20" s="363"/>
      <c r="E20" s="363"/>
      <c r="F20" s="363"/>
    </row>
    <row r="21" spans="1:6" s="7" customFormat="1" ht="20.25" customHeight="1" x14ac:dyDescent="0.25">
      <c r="A21" s="36">
        <v>600000</v>
      </c>
      <c r="B21" s="37" t="s">
        <v>49</v>
      </c>
      <c r="C21" s="119">
        <f t="shared" si="0"/>
        <v>50151211.640000001</v>
      </c>
      <c r="D21" s="38">
        <f>+D22</f>
        <v>31381856</v>
      </c>
      <c r="E21" s="38">
        <f>+E22</f>
        <v>18769355.640000001</v>
      </c>
      <c r="F21" s="40">
        <f>F22</f>
        <v>18710000</v>
      </c>
    </row>
    <row r="22" spans="1:6" s="7" customFormat="1" ht="20.25" customHeight="1" x14ac:dyDescent="0.25">
      <c r="A22" s="36">
        <v>602000</v>
      </c>
      <c r="B22" s="37" t="s">
        <v>113</v>
      </c>
      <c r="C22" s="119">
        <f t="shared" si="0"/>
        <v>50151211.640000001</v>
      </c>
      <c r="D22" s="38">
        <f>SUM(D24+D23)</f>
        <v>31381856</v>
      </c>
      <c r="E22" s="38">
        <f t="shared" ref="E22:F22" si="2">SUM(E24+E23)</f>
        <v>18769355.640000001</v>
      </c>
      <c r="F22" s="38">
        <f t="shared" si="2"/>
        <v>18710000</v>
      </c>
    </row>
    <row r="23" spans="1:6" s="7" customFormat="1" ht="20.25" customHeight="1" x14ac:dyDescent="0.25">
      <c r="A23" s="41">
        <v>602100</v>
      </c>
      <c r="B23" s="82" t="s">
        <v>271</v>
      </c>
      <c r="C23" s="119">
        <f t="shared" si="0"/>
        <v>50151211.640000001</v>
      </c>
      <c r="D23" s="38">
        <f>SUM(D17)</f>
        <v>50091856</v>
      </c>
      <c r="E23" s="38">
        <f>SUM(E17)</f>
        <v>59355.64</v>
      </c>
      <c r="F23" s="40"/>
    </row>
    <row r="24" spans="1:6" s="7" customFormat="1" ht="38.450000000000003" customHeight="1" x14ac:dyDescent="0.25">
      <c r="A24" s="41">
        <v>602400</v>
      </c>
      <c r="B24" s="42" t="s">
        <v>112</v>
      </c>
      <c r="C24" s="118">
        <f t="shared" si="0"/>
        <v>0</v>
      </c>
      <c r="D24" s="43">
        <f>D18</f>
        <v>-18710000</v>
      </c>
      <c r="E24" s="43">
        <f>E18</f>
        <v>18710000</v>
      </c>
      <c r="F24" s="43">
        <f>F18</f>
        <v>18710000</v>
      </c>
    </row>
    <row r="25" spans="1:6" s="8" customFormat="1" ht="18.75" customHeight="1" x14ac:dyDescent="0.25">
      <c r="A25" s="45" t="s">
        <v>205</v>
      </c>
      <c r="B25" s="44" t="s">
        <v>206</v>
      </c>
      <c r="C25" s="119">
        <f t="shared" si="0"/>
        <v>50151211.640000001</v>
      </c>
      <c r="D25" s="38">
        <f>+D21</f>
        <v>31381856</v>
      </c>
      <c r="E25" s="38">
        <f>+E21</f>
        <v>18769355.640000001</v>
      </c>
      <c r="F25" s="38">
        <f>+F21</f>
        <v>18710000</v>
      </c>
    </row>
    <row r="26" spans="1:6" s="7" customFormat="1" ht="18.75" customHeight="1" x14ac:dyDescent="0.2">
      <c r="A26" s="1"/>
      <c r="B26" s="1"/>
      <c r="C26" s="1"/>
      <c r="D26" s="1"/>
      <c r="E26" s="1"/>
      <c r="F26" s="1"/>
    </row>
    <row r="27" spans="1:6" s="7" customFormat="1" ht="18.75" customHeight="1" x14ac:dyDescent="0.2">
      <c r="A27" s="1"/>
      <c r="B27" s="1"/>
      <c r="C27" s="1"/>
      <c r="D27" s="1"/>
      <c r="E27" s="1"/>
      <c r="F27" s="1"/>
    </row>
    <row r="28" spans="1:6" s="85" customFormat="1" ht="19.899999999999999" customHeight="1" x14ac:dyDescent="0.3">
      <c r="A28" s="85" t="s">
        <v>345</v>
      </c>
      <c r="C28" s="250" t="s">
        <v>346</v>
      </c>
      <c r="D28" s="238"/>
    </row>
    <row r="29" spans="1:6" s="85" customFormat="1" ht="18.75" hidden="1" x14ac:dyDescent="0.3">
      <c r="A29"/>
    </row>
    <row r="30" spans="1:6" ht="12.75" customHeight="1" x14ac:dyDescent="0.3">
      <c r="A30" s="248"/>
    </row>
  </sheetData>
  <mergeCells count="11">
    <mergeCell ref="D5:E5"/>
    <mergeCell ref="A8:F8"/>
    <mergeCell ref="A14:F14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EC135"/>
  <sheetViews>
    <sheetView showZeros="0" zoomScale="64" zoomScaleNormal="64" zoomScaleSheetLayoutView="70" workbookViewId="0">
      <selection activeCell="N5" sqref="N5:O5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6.83203125" style="49" customWidth="1"/>
    <col min="5" max="5" width="15.5" style="49" customWidth="1"/>
    <col min="6" max="6" width="15" style="49" customWidth="1"/>
    <col min="7" max="7" width="16.6640625" style="49" customWidth="1"/>
    <col min="8" max="8" width="13.83203125" style="49" customWidth="1"/>
    <col min="9" max="9" width="9.5" style="49" customWidth="1"/>
    <col min="10" max="10" width="14.6640625" style="49" customWidth="1"/>
    <col min="11" max="11" width="13.33203125" style="49" customWidth="1"/>
    <col min="12" max="12" width="13.5" style="49" customWidth="1"/>
    <col min="13" max="13" width="12.1640625" style="49" customWidth="1"/>
    <col min="14" max="14" width="10.5" style="49" customWidth="1"/>
    <col min="15" max="37" width="12.83203125" style="49" customWidth="1"/>
    <col min="38" max="38" width="16.5" style="51" customWidth="1"/>
    <col min="39" max="133" width="8.83203125" customWidth="1"/>
  </cols>
  <sheetData>
    <row r="1" spans="1:133" ht="11.45" customHeight="1" x14ac:dyDescent="0.2">
      <c r="D1"/>
      <c r="E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 s="53"/>
    </row>
    <row r="2" spans="1:133" x14ac:dyDescent="0.2">
      <c r="D2"/>
      <c r="E2"/>
      <c r="M2"/>
      <c r="N2" s="144" t="s">
        <v>202</v>
      </c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</row>
    <row r="3" spans="1:133" s="1" customFormat="1" ht="18" customHeight="1" x14ac:dyDescent="0.2">
      <c r="A3" s="13"/>
      <c r="B3" s="13"/>
      <c r="C3" s="13"/>
      <c r="E3" s="123"/>
      <c r="F3" s="48"/>
      <c r="G3" s="48"/>
      <c r="H3" s="48"/>
      <c r="I3" s="48"/>
      <c r="J3" s="48"/>
      <c r="K3" s="48"/>
      <c r="L3" s="48"/>
      <c r="N3" s="66" t="s">
        <v>344</v>
      </c>
    </row>
    <row r="4" spans="1:133" s="1" customFormat="1" ht="22.9" customHeight="1" x14ac:dyDescent="0.2">
      <c r="A4" s="13"/>
      <c r="B4" s="13"/>
      <c r="C4" s="13"/>
      <c r="F4" s="48"/>
      <c r="G4" s="48"/>
      <c r="H4" s="48"/>
      <c r="I4" s="48"/>
      <c r="J4" s="48"/>
      <c r="K4" s="48"/>
      <c r="L4" s="48"/>
      <c r="N4" s="367" t="s">
        <v>376</v>
      </c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  <c r="AI4" s="367"/>
      <c r="AJ4" s="367"/>
      <c r="AK4" s="367"/>
      <c r="AL4" s="367"/>
    </row>
    <row r="5" spans="1:133" s="1" customFormat="1" ht="25.35" customHeight="1" x14ac:dyDescent="0.2">
      <c r="A5" s="375" t="s">
        <v>320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120"/>
      <c r="N5" s="368"/>
      <c r="O5" s="368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</row>
    <row r="6" spans="1:133" s="1" customFormat="1" ht="18.75" x14ac:dyDescent="0.3">
      <c r="A6" s="52"/>
      <c r="B6" s="24"/>
      <c r="C6" s="24"/>
      <c r="D6" s="88">
        <v>1854100000</v>
      </c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</row>
    <row r="7" spans="1:133" s="1" customFormat="1" ht="14.45" customHeight="1" thickBot="1" x14ac:dyDescent="0.35">
      <c r="A7" s="52"/>
      <c r="B7" s="24"/>
      <c r="C7" s="24"/>
      <c r="D7" s="89" t="s">
        <v>218</v>
      </c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74"/>
    </row>
    <row r="8" spans="1:133" s="32" customFormat="1" ht="21.75" customHeight="1" x14ac:dyDescent="0.25">
      <c r="A8" s="378" t="s">
        <v>219</v>
      </c>
      <c r="B8" s="378" t="s">
        <v>220</v>
      </c>
      <c r="C8" s="378" t="s">
        <v>221</v>
      </c>
      <c r="D8" s="386" t="s">
        <v>222</v>
      </c>
      <c r="E8" s="369" t="s">
        <v>266</v>
      </c>
      <c r="F8" s="370"/>
      <c r="G8" s="370"/>
      <c r="H8" s="370"/>
      <c r="I8" s="370"/>
      <c r="J8" s="370"/>
      <c r="K8" s="370"/>
      <c r="L8" s="370"/>
      <c r="M8" s="370"/>
      <c r="N8" s="370"/>
      <c r="O8" s="388"/>
      <c r="P8" s="369" t="s">
        <v>350</v>
      </c>
      <c r="Q8" s="370"/>
      <c r="R8" s="370"/>
      <c r="S8" s="370"/>
      <c r="T8" s="370"/>
      <c r="U8" s="370"/>
      <c r="V8" s="370"/>
      <c r="W8" s="370"/>
      <c r="X8" s="370"/>
      <c r="Y8" s="370"/>
      <c r="Z8" s="371"/>
      <c r="AA8" s="396" t="s">
        <v>351</v>
      </c>
      <c r="AB8" s="370"/>
      <c r="AC8" s="370"/>
      <c r="AD8" s="370"/>
      <c r="AE8" s="370"/>
      <c r="AF8" s="370"/>
      <c r="AG8" s="370"/>
      <c r="AH8" s="370"/>
      <c r="AI8" s="370"/>
      <c r="AJ8" s="370"/>
      <c r="AK8" s="371"/>
      <c r="AL8" s="376" t="s">
        <v>52</v>
      </c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</row>
    <row r="9" spans="1:133" s="32" customFormat="1" ht="16.5" customHeight="1" x14ac:dyDescent="0.2">
      <c r="A9" s="379"/>
      <c r="B9" s="379"/>
      <c r="C9" s="379"/>
      <c r="D9" s="386"/>
      <c r="E9" s="372" t="s">
        <v>50</v>
      </c>
      <c r="F9" s="373"/>
      <c r="G9" s="373"/>
      <c r="H9" s="373"/>
      <c r="I9" s="373"/>
      <c r="J9" s="373" t="s">
        <v>51</v>
      </c>
      <c r="K9" s="373"/>
      <c r="L9" s="373"/>
      <c r="M9" s="373"/>
      <c r="N9" s="373"/>
      <c r="O9" s="389"/>
      <c r="P9" s="372" t="s">
        <v>50</v>
      </c>
      <c r="Q9" s="373"/>
      <c r="R9" s="373"/>
      <c r="S9" s="373"/>
      <c r="T9" s="373"/>
      <c r="U9" s="373" t="s">
        <v>51</v>
      </c>
      <c r="V9" s="373"/>
      <c r="W9" s="373"/>
      <c r="X9" s="373"/>
      <c r="Y9" s="373"/>
      <c r="Z9" s="374"/>
      <c r="AA9" s="397" t="s">
        <v>50</v>
      </c>
      <c r="AB9" s="373"/>
      <c r="AC9" s="373"/>
      <c r="AD9" s="373"/>
      <c r="AE9" s="373"/>
      <c r="AF9" s="373" t="s">
        <v>51</v>
      </c>
      <c r="AG9" s="373"/>
      <c r="AH9" s="373"/>
      <c r="AI9" s="373"/>
      <c r="AJ9" s="373"/>
      <c r="AK9" s="374"/>
      <c r="AL9" s="377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</row>
    <row r="10" spans="1:133" s="32" customFormat="1" ht="20.25" customHeight="1" x14ac:dyDescent="0.2">
      <c r="A10" s="379"/>
      <c r="B10" s="379"/>
      <c r="C10" s="379"/>
      <c r="D10" s="386"/>
      <c r="E10" s="372" t="s">
        <v>209</v>
      </c>
      <c r="F10" s="381" t="s">
        <v>53</v>
      </c>
      <c r="G10" s="383" t="s">
        <v>54</v>
      </c>
      <c r="H10" s="383"/>
      <c r="I10" s="384" t="s">
        <v>55</v>
      </c>
      <c r="J10" s="373" t="s">
        <v>209</v>
      </c>
      <c r="K10" s="383" t="s">
        <v>267</v>
      </c>
      <c r="L10" s="381" t="s">
        <v>53</v>
      </c>
      <c r="M10" s="383" t="s">
        <v>54</v>
      </c>
      <c r="N10" s="383"/>
      <c r="O10" s="392" t="s">
        <v>55</v>
      </c>
      <c r="P10" s="372" t="s">
        <v>209</v>
      </c>
      <c r="Q10" s="381" t="s">
        <v>53</v>
      </c>
      <c r="R10" s="383" t="s">
        <v>54</v>
      </c>
      <c r="S10" s="383"/>
      <c r="T10" s="384" t="s">
        <v>55</v>
      </c>
      <c r="U10" s="373" t="s">
        <v>209</v>
      </c>
      <c r="V10" s="383" t="s">
        <v>267</v>
      </c>
      <c r="W10" s="381" t="s">
        <v>53</v>
      </c>
      <c r="X10" s="383" t="s">
        <v>54</v>
      </c>
      <c r="Y10" s="383"/>
      <c r="Z10" s="394" t="s">
        <v>55</v>
      </c>
      <c r="AA10" s="397" t="s">
        <v>209</v>
      </c>
      <c r="AB10" s="381" t="s">
        <v>53</v>
      </c>
      <c r="AC10" s="383" t="s">
        <v>54</v>
      </c>
      <c r="AD10" s="383"/>
      <c r="AE10" s="384" t="s">
        <v>55</v>
      </c>
      <c r="AF10" s="373" t="s">
        <v>209</v>
      </c>
      <c r="AG10" s="383" t="s">
        <v>267</v>
      </c>
      <c r="AH10" s="381" t="s">
        <v>53</v>
      </c>
      <c r="AI10" s="383" t="s">
        <v>54</v>
      </c>
      <c r="AJ10" s="383"/>
      <c r="AK10" s="394" t="s">
        <v>55</v>
      </c>
      <c r="AL10" s="377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</row>
    <row r="11" spans="1:133" s="32" customFormat="1" ht="39" thickBot="1" x14ac:dyDescent="0.25">
      <c r="A11" s="379"/>
      <c r="B11" s="379"/>
      <c r="C11" s="379"/>
      <c r="D11" s="387"/>
      <c r="E11" s="380"/>
      <c r="F11" s="382"/>
      <c r="G11" s="145" t="s">
        <v>56</v>
      </c>
      <c r="H11" s="145" t="s">
        <v>57</v>
      </c>
      <c r="I11" s="385"/>
      <c r="J11" s="391"/>
      <c r="K11" s="390"/>
      <c r="L11" s="382"/>
      <c r="M11" s="145" t="s">
        <v>56</v>
      </c>
      <c r="N11" s="147" t="s">
        <v>57</v>
      </c>
      <c r="O11" s="393"/>
      <c r="P11" s="380"/>
      <c r="Q11" s="382"/>
      <c r="R11" s="145" t="s">
        <v>56</v>
      </c>
      <c r="S11" s="145" t="s">
        <v>57</v>
      </c>
      <c r="T11" s="385"/>
      <c r="U11" s="391"/>
      <c r="V11" s="390"/>
      <c r="W11" s="382"/>
      <c r="X11" s="145" t="s">
        <v>56</v>
      </c>
      <c r="Y11" s="147" t="s">
        <v>57</v>
      </c>
      <c r="Z11" s="395"/>
      <c r="AA11" s="398"/>
      <c r="AB11" s="382"/>
      <c r="AC11" s="145" t="s">
        <v>56</v>
      </c>
      <c r="AD11" s="145" t="s">
        <v>57</v>
      </c>
      <c r="AE11" s="385"/>
      <c r="AF11" s="391"/>
      <c r="AG11" s="390"/>
      <c r="AH11" s="382"/>
      <c r="AI11" s="145" t="s">
        <v>56</v>
      </c>
      <c r="AJ11" s="147" t="s">
        <v>57</v>
      </c>
      <c r="AK11" s="395"/>
      <c r="AL11" s="377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</row>
    <row r="12" spans="1:133" s="64" customFormat="1" ht="25.5" x14ac:dyDescent="0.2">
      <c r="A12" s="148" t="s">
        <v>182</v>
      </c>
      <c r="B12" s="149"/>
      <c r="C12" s="149"/>
      <c r="D12" s="167" t="s">
        <v>91</v>
      </c>
      <c r="E12" s="150">
        <v>35889701</v>
      </c>
      <c r="F12" s="150">
        <v>35889701</v>
      </c>
      <c r="G12" s="150">
        <v>15660336</v>
      </c>
      <c r="H12" s="150">
        <v>1294905</v>
      </c>
      <c r="I12" s="150">
        <v>0</v>
      </c>
      <c r="J12" s="150">
        <v>85000</v>
      </c>
      <c r="K12" s="150">
        <v>80000</v>
      </c>
      <c r="L12" s="150">
        <v>5000</v>
      </c>
      <c r="M12" s="150">
        <v>0</v>
      </c>
      <c r="N12" s="150">
        <v>0</v>
      </c>
      <c r="O12" s="261">
        <v>80000</v>
      </c>
      <c r="P12" s="280">
        <v>0</v>
      </c>
      <c r="Q12" s="150">
        <v>0</v>
      </c>
      <c r="R12" s="150">
        <v>0</v>
      </c>
      <c r="S12" s="150">
        <v>0</v>
      </c>
      <c r="T12" s="150">
        <v>0</v>
      </c>
      <c r="U12" s="150">
        <v>0</v>
      </c>
      <c r="V12" s="150">
        <v>0</v>
      </c>
      <c r="W12" s="150">
        <v>0</v>
      </c>
      <c r="X12" s="150">
        <v>0</v>
      </c>
      <c r="Y12" s="150">
        <v>0</v>
      </c>
      <c r="Z12" s="281">
        <v>0</v>
      </c>
      <c r="AA12" s="273">
        <v>35889701</v>
      </c>
      <c r="AB12" s="150">
        <v>35889701</v>
      </c>
      <c r="AC12" s="150">
        <v>15660336</v>
      </c>
      <c r="AD12" s="150">
        <v>1294905</v>
      </c>
      <c r="AE12" s="150">
        <v>0</v>
      </c>
      <c r="AF12" s="150">
        <v>85000</v>
      </c>
      <c r="AG12" s="150">
        <v>80000</v>
      </c>
      <c r="AH12" s="150">
        <v>5000</v>
      </c>
      <c r="AI12" s="150">
        <v>0</v>
      </c>
      <c r="AJ12" s="150">
        <v>0</v>
      </c>
      <c r="AK12" s="150">
        <v>80000</v>
      </c>
      <c r="AL12" s="146">
        <v>35974701</v>
      </c>
    </row>
    <row r="13" spans="1:133" s="63" customFormat="1" ht="25.5" x14ac:dyDescent="0.2">
      <c r="A13" s="28" t="s">
        <v>183</v>
      </c>
      <c r="B13" s="29"/>
      <c r="C13" s="29"/>
      <c r="D13" s="157" t="s">
        <v>91</v>
      </c>
      <c r="E13" s="58">
        <v>35889701</v>
      </c>
      <c r="F13" s="58">
        <v>35889701</v>
      </c>
      <c r="G13" s="58">
        <v>15660336</v>
      </c>
      <c r="H13" s="58">
        <v>1294905</v>
      </c>
      <c r="I13" s="58">
        <v>0</v>
      </c>
      <c r="J13" s="58">
        <v>85000</v>
      </c>
      <c r="K13" s="58">
        <v>80000</v>
      </c>
      <c r="L13" s="58">
        <v>5000</v>
      </c>
      <c r="M13" s="58">
        <v>0</v>
      </c>
      <c r="N13" s="58">
        <v>0</v>
      </c>
      <c r="O13" s="262">
        <v>80000</v>
      </c>
      <c r="P13" s="282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8">
        <v>0</v>
      </c>
      <c r="X13" s="58">
        <v>0</v>
      </c>
      <c r="Y13" s="58">
        <v>0</v>
      </c>
      <c r="Z13" s="283">
        <v>0</v>
      </c>
      <c r="AA13" s="274">
        <v>35889701</v>
      </c>
      <c r="AB13" s="58">
        <v>35889701</v>
      </c>
      <c r="AC13" s="58">
        <v>15660336</v>
      </c>
      <c r="AD13" s="58">
        <v>1294905</v>
      </c>
      <c r="AE13" s="58">
        <v>0</v>
      </c>
      <c r="AF13" s="58">
        <v>85000</v>
      </c>
      <c r="AG13" s="58">
        <v>80000</v>
      </c>
      <c r="AH13" s="58">
        <v>5000</v>
      </c>
      <c r="AI13" s="58">
        <v>0</v>
      </c>
      <c r="AJ13" s="58">
        <v>0</v>
      </c>
      <c r="AK13" s="58">
        <v>80000</v>
      </c>
      <c r="AL13" s="121">
        <v>35974701</v>
      </c>
    </row>
    <row r="14" spans="1:133" s="50" customFormat="1" ht="16.899999999999999" customHeight="1" x14ac:dyDescent="0.2">
      <c r="A14" s="97" t="s">
        <v>184</v>
      </c>
      <c r="B14" s="76" t="s">
        <v>137</v>
      </c>
      <c r="C14" s="76" t="s">
        <v>58</v>
      </c>
      <c r="D14" s="158" t="s">
        <v>235</v>
      </c>
      <c r="E14" s="46">
        <v>21741280</v>
      </c>
      <c r="F14" s="129">
        <v>21741280</v>
      </c>
      <c r="G14" s="129">
        <v>15660336</v>
      </c>
      <c r="H14" s="129">
        <v>1223670</v>
      </c>
      <c r="I14" s="129">
        <v>0</v>
      </c>
      <c r="J14" s="124">
        <v>0</v>
      </c>
      <c r="K14" s="129">
        <v>0</v>
      </c>
      <c r="L14" s="129">
        <v>0</v>
      </c>
      <c r="M14" s="129">
        <v>0</v>
      </c>
      <c r="N14" s="129">
        <v>0</v>
      </c>
      <c r="O14" s="263">
        <v>0</v>
      </c>
      <c r="P14" s="284">
        <v>0</v>
      </c>
      <c r="Q14" s="263"/>
      <c r="R14" s="263"/>
      <c r="S14" s="263"/>
      <c r="T14" s="263"/>
      <c r="U14" s="124">
        <v>0</v>
      </c>
      <c r="V14" s="263"/>
      <c r="W14" s="263"/>
      <c r="X14" s="263"/>
      <c r="Y14" s="263"/>
      <c r="Z14" s="285"/>
      <c r="AA14" s="275">
        <v>21741280</v>
      </c>
      <c r="AB14" s="263">
        <v>21741280</v>
      </c>
      <c r="AC14" s="263">
        <v>15660336</v>
      </c>
      <c r="AD14" s="263">
        <v>1223670</v>
      </c>
      <c r="AE14" s="263">
        <v>0</v>
      </c>
      <c r="AF14" s="263">
        <v>0</v>
      </c>
      <c r="AG14" s="263">
        <v>0</v>
      </c>
      <c r="AH14" s="263">
        <v>0</v>
      </c>
      <c r="AI14" s="263">
        <v>0</v>
      </c>
      <c r="AJ14" s="263">
        <v>0</v>
      </c>
      <c r="AK14" s="263">
        <v>0</v>
      </c>
      <c r="AL14" s="108">
        <v>21741280</v>
      </c>
    </row>
    <row r="15" spans="1:133" s="50" customFormat="1" x14ac:dyDescent="0.2">
      <c r="A15" s="97" t="s">
        <v>185</v>
      </c>
      <c r="B15" s="76" t="s">
        <v>89</v>
      </c>
      <c r="C15" s="76" t="s">
        <v>72</v>
      </c>
      <c r="D15" s="159" t="s">
        <v>165</v>
      </c>
      <c r="E15" s="46">
        <v>150000</v>
      </c>
      <c r="F15" s="129">
        <v>150000</v>
      </c>
      <c r="G15" s="129">
        <v>0</v>
      </c>
      <c r="H15" s="129">
        <v>0</v>
      </c>
      <c r="I15" s="129">
        <v>0</v>
      </c>
      <c r="J15" s="124">
        <v>0</v>
      </c>
      <c r="K15" s="130">
        <v>0</v>
      </c>
      <c r="L15" s="130">
        <v>0</v>
      </c>
      <c r="M15" s="130">
        <v>0</v>
      </c>
      <c r="N15" s="130">
        <v>0</v>
      </c>
      <c r="O15" s="264">
        <v>0</v>
      </c>
      <c r="P15" s="284">
        <v>0</v>
      </c>
      <c r="Q15" s="264"/>
      <c r="R15" s="264"/>
      <c r="S15" s="264"/>
      <c r="T15" s="264"/>
      <c r="U15" s="124">
        <v>0</v>
      </c>
      <c r="V15" s="264"/>
      <c r="W15" s="264"/>
      <c r="X15" s="264"/>
      <c r="Y15" s="264"/>
      <c r="Z15" s="286"/>
      <c r="AA15" s="275">
        <v>150000</v>
      </c>
      <c r="AB15" s="263">
        <v>150000</v>
      </c>
      <c r="AC15" s="263">
        <v>0</v>
      </c>
      <c r="AD15" s="263">
        <v>0</v>
      </c>
      <c r="AE15" s="263">
        <v>0</v>
      </c>
      <c r="AF15" s="263">
        <v>0</v>
      </c>
      <c r="AG15" s="263">
        <v>0</v>
      </c>
      <c r="AH15" s="263">
        <v>0</v>
      </c>
      <c r="AI15" s="263">
        <v>0</v>
      </c>
      <c r="AJ15" s="263">
        <v>0</v>
      </c>
      <c r="AK15" s="263">
        <v>0</v>
      </c>
      <c r="AL15" s="108">
        <v>150000</v>
      </c>
    </row>
    <row r="16" spans="1:133" s="50" customFormat="1" hidden="1" x14ac:dyDescent="0.2">
      <c r="A16" s="97" t="s">
        <v>257</v>
      </c>
      <c r="B16" s="76" t="s">
        <v>256</v>
      </c>
      <c r="C16" s="76" t="s">
        <v>68</v>
      </c>
      <c r="D16" s="159" t="s">
        <v>147</v>
      </c>
      <c r="E16" s="46">
        <v>0</v>
      </c>
      <c r="F16" s="129">
        <v>0</v>
      </c>
      <c r="G16" s="129">
        <v>0</v>
      </c>
      <c r="H16" s="129">
        <v>0</v>
      </c>
      <c r="I16" s="129">
        <v>0</v>
      </c>
      <c r="J16" s="124">
        <v>0</v>
      </c>
      <c r="K16" s="130">
        <v>0</v>
      </c>
      <c r="L16" s="130">
        <v>0</v>
      </c>
      <c r="M16" s="130">
        <v>0</v>
      </c>
      <c r="N16" s="130">
        <v>0</v>
      </c>
      <c r="O16" s="264">
        <v>0</v>
      </c>
      <c r="P16" s="284">
        <v>0</v>
      </c>
      <c r="Q16" s="264"/>
      <c r="R16" s="264"/>
      <c r="S16" s="264"/>
      <c r="T16" s="264"/>
      <c r="U16" s="124">
        <v>0</v>
      </c>
      <c r="V16" s="264"/>
      <c r="W16" s="264"/>
      <c r="X16" s="264"/>
      <c r="Y16" s="264"/>
      <c r="Z16" s="286"/>
      <c r="AA16" s="275">
        <v>0</v>
      </c>
      <c r="AB16" s="263">
        <v>0</v>
      </c>
      <c r="AC16" s="263">
        <v>0</v>
      </c>
      <c r="AD16" s="263">
        <v>0</v>
      </c>
      <c r="AE16" s="263">
        <v>0</v>
      </c>
      <c r="AF16" s="263">
        <v>0</v>
      </c>
      <c r="AG16" s="263">
        <v>0</v>
      </c>
      <c r="AH16" s="263">
        <v>0</v>
      </c>
      <c r="AI16" s="263">
        <v>0</v>
      </c>
      <c r="AJ16" s="263">
        <v>0</v>
      </c>
      <c r="AK16" s="263">
        <v>0</v>
      </c>
      <c r="AL16" s="108">
        <v>0</v>
      </c>
    </row>
    <row r="17" spans="1:38" s="50" customFormat="1" ht="12" customHeight="1" x14ac:dyDescent="0.2">
      <c r="A17" s="97" t="s">
        <v>186</v>
      </c>
      <c r="B17" s="76" t="s">
        <v>93</v>
      </c>
      <c r="C17" s="76" t="s">
        <v>69</v>
      </c>
      <c r="D17" s="160" t="s">
        <v>92</v>
      </c>
      <c r="E17" s="46">
        <v>8521000</v>
      </c>
      <c r="F17" s="129">
        <v>8521000</v>
      </c>
      <c r="G17" s="129">
        <v>0</v>
      </c>
      <c r="H17" s="129">
        <v>0</v>
      </c>
      <c r="I17" s="129">
        <v>0</v>
      </c>
      <c r="J17" s="124">
        <v>0</v>
      </c>
      <c r="K17" s="131">
        <v>0</v>
      </c>
      <c r="L17" s="131">
        <v>0</v>
      </c>
      <c r="M17" s="131">
        <v>0</v>
      </c>
      <c r="N17" s="131">
        <v>0</v>
      </c>
      <c r="O17" s="265">
        <v>0</v>
      </c>
      <c r="P17" s="284">
        <v>0</v>
      </c>
      <c r="Q17" s="265"/>
      <c r="R17" s="265"/>
      <c r="S17" s="265"/>
      <c r="T17" s="265"/>
      <c r="U17" s="124">
        <v>0</v>
      </c>
      <c r="V17" s="265"/>
      <c r="W17" s="265"/>
      <c r="X17" s="265"/>
      <c r="Y17" s="265"/>
      <c r="Z17" s="287"/>
      <c r="AA17" s="275">
        <v>8521000</v>
      </c>
      <c r="AB17" s="263">
        <v>8521000</v>
      </c>
      <c r="AC17" s="263">
        <v>0</v>
      </c>
      <c r="AD17" s="263">
        <v>0</v>
      </c>
      <c r="AE17" s="263">
        <v>0</v>
      </c>
      <c r="AF17" s="263">
        <v>0</v>
      </c>
      <c r="AG17" s="263">
        <v>0</v>
      </c>
      <c r="AH17" s="263">
        <v>0</v>
      </c>
      <c r="AI17" s="263">
        <v>0</v>
      </c>
      <c r="AJ17" s="263">
        <v>0</v>
      </c>
      <c r="AK17" s="263">
        <v>0</v>
      </c>
      <c r="AL17" s="108">
        <v>8521000</v>
      </c>
    </row>
    <row r="18" spans="1:38" s="56" customFormat="1" ht="13.15" customHeight="1" x14ac:dyDescent="0.2">
      <c r="A18" s="97" t="s">
        <v>187</v>
      </c>
      <c r="B18" s="76" t="s">
        <v>40</v>
      </c>
      <c r="C18" s="76" t="s">
        <v>70</v>
      </c>
      <c r="D18" s="136" t="s">
        <v>173</v>
      </c>
      <c r="E18" s="46">
        <v>3008970</v>
      </c>
      <c r="F18" s="129">
        <v>3008970</v>
      </c>
      <c r="G18" s="129">
        <v>0</v>
      </c>
      <c r="H18" s="129">
        <v>0</v>
      </c>
      <c r="I18" s="129">
        <v>0</v>
      </c>
      <c r="J18" s="124">
        <v>0</v>
      </c>
      <c r="K18" s="130">
        <v>0</v>
      </c>
      <c r="L18" s="130">
        <v>0</v>
      </c>
      <c r="M18" s="130">
        <v>0</v>
      </c>
      <c r="N18" s="130">
        <v>0</v>
      </c>
      <c r="O18" s="264">
        <v>0</v>
      </c>
      <c r="P18" s="284">
        <v>0</v>
      </c>
      <c r="Q18" s="264"/>
      <c r="R18" s="264"/>
      <c r="S18" s="264"/>
      <c r="T18" s="264"/>
      <c r="U18" s="124">
        <v>0</v>
      </c>
      <c r="V18" s="264"/>
      <c r="W18" s="264"/>
      <c r="X18" s="264"/>
      <c r="Y18" s="264"/>
      <c r="Z18" s="286"/>
      <c r="AA18" s="275">
        <v>3008970</v>
      </c>
      <c r="AB18" s="263">
        <v>3008970</v>
      </c>
      <c r="AC18" s="263">
        <v>0</v>
      </c>
      <c r="AD18" s="263">
        <v>0</v>
      </c>
      <c r="AE18" s="263">
        <v>0</v>
      </c>
      <c r="AF18" s="263">
        <v>0</v>
      </c>
      <c r="AG18" s="263">
        <v>0</v>
      </c>
      <c r="AH18" s="263">
        <v>0</v>
      </c>
      <c r="AI18" s="263">
        <v>0</v>
      </c>
      <c r="AJ18" s="263">
        <v>0</v>
      </c>
      <c r="AK18" s="263">
        <v>0</v>
      </c>
      <c r="AL18" s="108">
        <v>3008970</v>
      </c>
    </row>
    <row r="19" spans="1:38" s="50" customFormat="1" ht="39" customHeight="1" x14ac:dyDescent="0.2">
      <c r="A19" s="77" t="s">
        <v>190</v>
      </c>
      <c r="B19" s="78" t="s">
        <v>175</v>
      </c>
      <c r="C19" s="76" t="s">
        <v>60</v>
      </c>
      <c r="D19" s="136" t="s">
        <v>174</v>
      </c>
      <c r="E19" s="46">
        <v>0</v>
      </c>
      <c r="F19" s="129">
        <v>0</v>
      </c>
      <c r="G19" s="129">
        <v>0</v>
      </c>
      <c r="H19" s="129">
        <v>0</v>
      </c>
      <c r="I19" s="129">
        <v>0</v>
      </c>
      <c r="J19" s="124">
        <v>5000</v>
      </c>
      <c r="K19" s="130">
        <v>0</v>
      </c>
      <c r="L19" s="130">
        <v>5000</v>
      </c>
      <c r="M19" s="130">
        <v>0</v>
      </c>
      <c r="N19" s="130">
        <v>0</v>
      </c>
      <c r="O19" s="264">
        <v>0</v>
      </c>
      <c r="P19" s="284">
        <v>0</v>
      </c>
      <c r="Q19" s="264"/>
      <c r="R19" s="264"/>
      <c r="S19" s="264"/>
      <c r="T19" s="264"/>
      <c r="U19" s="124">
        <v>0</v>
      </c>
      <c r="V19" s="264"/>
      <c r="W19" s="264"/>
      <c r="X19" s="264"/>
      <c r="Y19" s="264"/>
      <c r="Z19" s="286"/>
      <c r="AA19" s="275">
        <v>0</v>
      </c>
      <c r="AB19" s="263">
        <v>0</v>
      </c>
      <c r="AC19" s="263">
        <v>0</v>
      </c>
      <c r="AD19" s="263">
        <v>0</v>
      </c>
      <c r="AE19" s="263">
        <v>0</v>
      </c>
      <c r="AF19" s="263">
        <v>5000</v>
      </c>
      <c r="AG19" s="263">
        <v>0</v>
      </c>
      <c r="AH19" s="263">
        <v>5000</v>
      </c>
      <c r="AI19" s="263">
        <v>0</v>
      </c>
      <c r="AJ19" s="263">
        <v>0</v>
      </c>
      <c r="AK19" s="263">
        <v>0</v>
      </c>
      <c r="AL19" s="108">
        <v>5000</v>
      </c>
    </row>
    <row r="20" spans="1:38" s="50" customFormat="1" x14ac:dyDescent="0.2">
      <c r="A20" s="97" t="s">
        <v>188</v>
      </c>
      <c r="B20" s="76" t="s">
        <v>179</v>
      </c>
      <c r="C20" s="76" t="s">
        <v>258</v>
      </c>
      <c r="D20" s="136" t="s">
        <v>181</v>
      </c>
      <c r="E20" s="46">
        <v>551000</v>
      </c>
      <c r="F20" s="129">
        <v>551000</v>
      </c>
      <c r="G20" s="129">
        <v>0</v>
      </c>
      <c r="H20" s="129">
        <v>0</v>
      </c>
      <c r="I20" s="129">
        <v>0</v>
      </c>
      <c r="J20" s="124">
        <v>0</v>
      </c>
      <c r="K20" s="130">
        <v>0</v>
      </c>
      <c r="L20" s="130">
        <v>0</v>
      </c>
      <c r="M20" s="130">
        <v>0</v>
      </c>
      <c r="N20" s="130">
        <v>0</v>
      </c>
      <c r="O20" s="264">
        <v>0</v>
      </c>
      <c r="P20" s="284">
        <v>0</v>
      </c>
      <c r="Q20" s="264"/>
      <c r="R20" s="264"/>
      <c r="S20" s="264"/>
      <c r="T20" s="264"/>
      <c r="U20" s="124">
        <v>0</v>
      </c>
      <c r="V20" s="264"/>
      <c r="W20" s="264"/>
      <c r="X20" s="264"/>
      <c r="Y20" s="264"/>
      <c r="Z20" s="286"/>
      <c r="AA20" s="275">
        <v>551000</v>
      </c>
      <c r="AB20" s="263">
        <v>551000</v>
      </c>
      <c r="AC20" s="263">
        <v>0</v>
      </c>
      <c r="AD20" s="263">
        <v>0</v>
      </c>
      <c r="AE20" s="263">
        <v>0</v>
      </c>
      <c r="AF20" s="263">
        <v>0</v>
      </c>
      <c r="AG20" s="263">
        <v>0</v>
      </c>
      <c r="AH20" s="263">
        <v>0</v>
      </c>
      <c r="AI20" s="263">
        <v>0</v>
      </c>
      <c r="AJ20" s="263">
        <v>0</v>
      </c>
      <c r="AK20" s="263">
        <v>0</v>
      </c>
      <c r="AL20" s="108">
        <v>551000</v>
      </c>
    </row>
    <row r="21" spans="1:38" s="50" customFormat="1" x14ac:dyDescent="0.2">
      <c r="A21" s="75" t="s">
        <v>189</v>
      </c>
      <c r="B21" s="93" t="s">
        <v>95</v>
      </c>
      <c r="C21" s="93" t="s">
        <v>71</v>
      </c>
      <c r="D21" s="160" t="s">
        <v>94</v>
      </c>
      <c r="E21" s="46">
        <v>56000</v>
      </c>
      <c r="F21" s="129">
        <v>56000</v>
      </c>
      <c r="G21" s="129">
        <v>0</v>
      </c>
      <c r="H21" s="129">
        <v>0</v>
      </c>
      <c r="I21" s="129">
        <v>0</v>
      </c>
      <c r="J21" s="124">
        <v>0</v>
      </c>
      <c r="K21" s="131">
        <v>0</v>
      </c>
      <c r="L21" s="131">
        <v>0</v>
      </c>
      <c r="M21" s="131">
        <v>0</v>
      </c>
      <c r="N21" s="131">
        <v>0</v>
      </c>
      <c r="O21" s="265">
        <v>0</v>
      </c>
      <c r="P21" s="284">
        <v>0</v>
      </c>
      <c r="Q21" s="265"/>
      <c r="R21" s="265"/>
      <c r="S21" s="265"/>
      <c r="T21" s="265"/>
      <c r="U21" s="124">
        <v>0</v>
      </c>
      <c r="V21" s="265"/>
      <c r="W21" s="265"/>
      <c r="X21" s="265"/>
      <c r="Y21" s="265"/>
      <c r="Z21" s="287"/>
      <c r="AA21" s="275">
        <v>56000</v>
      </c>
      <c r="AB21" s="263">
        <v>56000</v>
      </c>
      <c r="AC21" s="263">
        <v>0</v>
      </c>
      <c r="AD21" s="263">
        <v>0</v>
      </c>
      <c r="AE21" s="263">
        <v>0</v>
      </c>
      <c r="AF21" s="263">
        <v>0</v>
      </c>
      <c r="AG21" s="263">
        <v>0</v>
      </c>
      <c r="AH21" s="263">
        <v>0</v>
      </c>
      <c r="AI21" s="263">
        <v>0</v>
      </c>
      <c r="AJ21" s="263">
        <v>0</v>
      </c>
      <c r="AK21" s="263">
        <v>0</v>
      </c>
      <c r="AL21" s="108">
        <v>56000</v>
      </c>
    </row>
    <row r="22" spans="1:38" s="50" customFormat="1" x14ac:dyDescent="0.2">
      <c r="A22" s="75" t="s">
        <v>191</v>
      </c>
      <c r="B22" s="93" t="s">
        <v>192</v>
      </c>
      <c r="C22" s="93" t="s">
        <v>60</v>
      </c>
      <c r="D22" s="160" t="s">
        <v>193</v>
      </c>
      <c r="E22" s="46">
        <v>45900</v>
      </c>
      <c r="F22" s="129">
        <v>45900</v>
      </c>
      <c r="G22" s="129">
        <v>0</v>
      </c>
      <c r="H22" s="129">
        <v>0</v>
      </c>
      <c r="I22" s="129">
        <v>0</v>
      </c>
      <c r="J22" s="124">
        <v>0</v>
      </c>
      <c r="K22" s="131">
        <v>0</v>
      </c>
      <c r="L22" s="131">
        <v>0</v>
      </c>
      <c r="M22" s="131">
        <v>0</v>
      </c>
      <c r="N22" s="131">
        <v>0</v>
      </c>
      <c r="O22" s="265">
        <v>0</v>
      </c>
      <c r="P22" s="284">
        <v>0</v>
      </c>
      <c r="Q22" s="265"/>
      <c r="R22" s="265"/>
      <c r="S22" s="265"/>
      <c r="T22" s="265"/>
      <c r="U22" s="124">
        <v>0</v>
      </c>
      <c r="V22" s="265"/>
      <c r="W22" s="265"/>
      <c r="X22" s="265"/>
      <c r="Y22" s="265"/>
      <c r="Z22" s="287"/>
      <c r="AA22" s="275">
        <v>45900</v>
      </c>
      <c r="AB22" s="263">
        <v>45900</v>
      </c>
      <c r="AC22" s="263">
        <v>0</v>
      </c>
      <c r="AD22" s="263">
        <v>0</v>
      </c>
      <c r="AE22" s="263">
        <v>0</v>
      </c>
      <c r="AF22" s="263">
        <v>0</v>
      </c>
      <c r="AG22" s="263">
        <v>0</v>
      </c>
      <c r="AH22" s="263">
        <v>0</v>
      </c>
      <c r="AI22" s="263">
        <v>0</v>
      </c>
      <c r="AJ22" s="263">
        <v>0</v>
      </c>
      <c r="AK22" s="263">
        <v>0</v>
      </c>
      <c r="AL22" s="108">
        <v>45900</v>
      </c>
    </row>
    <row r="23" spans="1:38" s="50" customFormat="1" x14ac:dyDescent="0.2">
      <c r="A23" s="97" t="s">
        <v>229</v>
      </c>
      <c r="B23" s="76" t="s">
        <v>31</v>
      </c>
      <c r="C23" s="76" t="s">
        <v>126</v>
      </c>
      <c r="D23" s="159" t="s">
        <v>164</v>
      </c>
      <c r="E23" s="46">
        <v>530000</v>
      </c>
      <c r="F23" s="129">
        <v>530000</v>
      </c>
      <c r="G23" s="129">
        <v>0</v>
      </c>
      <c r="H23" s="129">
        <v>47920</v>
      </c>
      <c r="I23" s="129">
        <v>0</v>
      </c>
      <c r="J23" s="124">
        <v>0</v>
      </c>
      <c r="K23" s="130">
        <v>0</v>
      </c>
      <c r="L23" s="130">
        <v>0</v>
      </c>
      <c r="M23" s="130">
        <v>0</v>
      </c>
      <c r="N23" s="130">
        <v>0</v>
      </c>
      <c r="O23" s="264">
        <v>0</v>
      </c>
      <c r="P23" s="284">
        <v>0</v>
      </c>
      <c r="Q23" s="264"/>
      <c r="R23" s="264"/>
      <c r="S23" s="264"/>
      <c r="T23" s="264"/>
      <c r="U23" s="124">
        <v>0</v>
      </c>
      <c r="V23" s="264"/>
      <c r="W23" s="264"/>
      <c r="X23" s="264"/>
      <c r="Y23" s="264"/>
      <c r="Z23" s="286"/>
      <c r="AA23" s="275">
        <v>530000</v>
      </c>
      <c r="AB23" s="263">
        <v>530000</v>
      </c>
      <c r="AC23" s="263">
        <v>0</v>
      </c>
      <c r="AD23" s="263">
        <v>47920</v>
      </c>
      <c r="AE23" s="263">
        <v>0</v>
      </c>
      <c r="AF23" s="263">
        <v>0</v>
      </c>
      <c r="AG23" s="263">
        <v>0</v>
      </c>
      <c r="AH23" s="263">
        <v>0</v>
      </c>
      <c r="AI23" s="263">
        <v>0</v>
      </c>
      <c r="AJ23" s="263">
        <v>0</v>
      </c>
      <c r="AK23" s="263">
        <v>0</v>
      </c>
      <c r="AL23" s="108">
        <v>530000</v>
      </c>
    </row>
    <row r="24" spans="1:38" s="57" customFormat="1" x14ac:dyDescent="0.2">
      <c r="A24" s="97" t="s">
        <v>199</v>
      </c>
      <c r="B24" s="76" t="s">
        <v>200</v>
      </c>
      <c r="C24" s="76" t="s">
        <v>168</v>
      </c>
      <c r="D24" s="161" t="s">
        <v>201</v>
      </c>
      <c r="E24" s="46">
        <v>320000</v>
      </c>
      <c r="F24" s="129">
        <v>320000</v>
      </c>
      <c r="G24" s="129">
        <v>0</v>
      </c>
      <c r="H24" s="129">
        <v>0</v>
      </c>
      <c r="I24" s="129">
        <v>0</v>
      </c>
      <c r="J24" s="124">
        <v>0</v>
      </c>
      <c r="K24" s="130">
        <v>0</v>
      </c>
      <c r="L24" s="130">
        <v>0</v>
      </c>
      <c r="M24" s="130">
        <v>0</v>
      </c>
      <c r="N24" s="130">
        <v>0</v>
      </c>
      <c r="O24" s="264">
        <v>0</v>
      </c>
      <c r="P24" s="284">
        <v>0</v>
      </c>
      <c r="Q24" s="264"/>
      <c r="R24" s="264"/>
      <c r="S24" s="264"/>
      <c r="T24" s="264"/>
      <c r="U24" s="124">
        <v>0</v>
      </c>
      <c r="V24" s="264"/>
      <c r="W24" s="264"/>
      <c r="X24" s="264"/>
      <c r="Y24" s="264"/>
      <c r="Z24" s="286"/>
      <c r="AA24" s="275">
        <v>320000</v>
      </c>
      <c r="AB24" s="263">
        <v>320000</v>
      </c>
      <c r="AC24" s="263">
        <v>0</v>
      </c>
      <c r="AD24" s="263">
        <v>0</v>
      </c>
      <c r="AE24" s="263">
        <v>0</v>
      </c>
      <c r="AF24" s="263">
        <v>0</v>
      </c>
      <c r="AG24" s="263">
        <v>0</v>
      </c>
      <c r="AH24" s="263">
        <v>0</v>
      </c>
      <c r="AI24" s="263">
        <v>0</v>
      </c>
      <c r="AJ24" s="263">
        <v>0</v>
      </c>
      <c r="AK24" s="263">
        <v>0</v>
      </c>
      <c r="AL24" s="108">
        <v>320000</v>
      </c>
    </row>
    <row r="25" spans="1:38" s="57" customFormat="1" x14ac:dyDescent="0.2">
      <c r="A25" s="319" t="s">
        <v>352</v>
      </c>
      <c r="B25" s="326" t="s">
        <v>353</v>
      </c>
      <c r="C25" s="326" t="s">
        <v>168</v>
      </c>
      <c r="D25" s="327" t="s">
        <v>354</v>
      </c>
      <c r="E25" s="320">
        <v>602622</v>
      </c>
      <c r="F25" s="321">
        <v>602622</v>
      </c>
      <c r="G25" s="321">
        <v>0</v>
      </c>
      <c r="H25" s="321">
        <v>0</v>
      </c>
      <c r="I25" s="321">
        <v>0</v>
      </c>
      <c r="J25" s="322">
        <v>0</v>
      </c>
      <c r="K25" s="323">
        <v>0</v>
      </c>
      <c r="L25" s="323">
        <v>0</v>
      </c>
      <c r="M25" s="323">
        <v>0</v>
      </c>
      <c r="N25" s="323">
        <v>0</v>
      </c>
      <c r="O25" s="324">
        <v>0</v>
      </c>
      <c r="P25" s="284">
        <v>0</v>
      </c>
      <c r="Q25" s="324"/>
      <c r="R25" s="324"/>
      <c r="S25" s="324"/>
      <c r="T25" s="324"/>
      <c r="U25" s="124">
        <v>0</v>
      </c>
      <c r="V25" s="324"/>
      <c r="W25" s="324"/>
      <c r="X25" s="324"/>
      <c r="Y25" s="324"/>
      <c r="Z25" s="325"/>
      <c r="AA25" s="275">
        <v>602622</v>
      </c>
      <c r="AB25" s="263">
        <v>602622</v>
      </c>
      <c r="AC25" s="263">
        <v>0</v>
      </c>
      <c r="AD25" s="263">
        <v>0</v>
      </c>
      <c r="AE25" s="263">
        <v>0</v>
      </c>
      <c r="AF25" s="263">
        <v>0</v>
      </c>
      <c r="AG25" s="263">
        <v>0</v>
      </c>
      <c r="AH25" s="263">
        <v>0</v>
      </c>
      <c r="AI25" s="263">
        <v>0</v>
      </c>
      <c r="AJ25" s="263">
        <v>0</v>
      </c>
      <c r="AK25" s="263">
        <v>0</v>
      </c>
      <c r="AL25" s="108">
        <v>602622</v>
      </c>
    </row>
    <row r="26" spans="1:38" s="50" customFormat="1" ht="13.5" thickBot="1" x14ac:dyDescent="0.25">
      <c r="A26" s="99" t="s">
        <v>198</v>
      </c>
      <c r="B26" s="100" t="s">
        <v>166</v>
      </c>
      <c r="C26" s="100" t="s">
        <v>168</v>
      </c>
      <c r="D26" s="168" t="s">
        <v>167</v>
      </c>
      <c r="E26" s="169">
        <v>362929</v>
      </c>
      <c r="F26" s="139">
        <v>362929</v>
      </c>
      <c r="G26" s="139">
        <v>0</v>
      </c>
      <c r="H26" s="139">
        <v>23315</v>
      </c>
      <c r="I26" s="139">
        <v>0</v>
      </c>
      <c r="J26" s="140">
        <v>80000</v>
      </c>
      <c r="K26" s="127">
        <v>80000</v>
      </c>
      <c r="L26" s="127">
        <v>0</v>
      </c>
      <c r="M26" s="127">
        <v>0</v>
      </c>
      <c r="N26" s="127">
        <v>0</v>
      </c>
      <c r="O26" s="266">
        <v>80000</v>
      </c>
      <c r="P26" s="284">
        <v>0</v>
      </c>
      <c r="Q26" s="266"/>
      <c r="R26" s="266"/>
      <c r="S26" s="266"/>
      <c r="T26" s="266"/>
      <c r="U26" s="140">
        <v>0</v>
      </c>
      <c r="V26" s="266"/>
      <c r="W26" s="266"/>
      <c r="X26" s="266"/>
      <c r="Y26" s="266"/>
      <c r="Z26" s="288"/>
      <c r="AA26" s="275">
        <v>362929</v>
      </c>
      <c r="AB26" s="263">
        <v>362929</v>
      </c>
      <c r="AC26" s="263">
        <v>0</v>
      </c>
      <c r="AD26" s="263">
        <v>23315</v>
      </c>
      <c r="AE26" s="263">
        <v>0</v>
      </c>
      <c r="AF26" s="263">
        <v>80000</v>
      </c>
      <c r="AG26" s="263">
        <v>80000</v>
      </c>
      <c r="AH26" s="263">
        <v>0</v>
      </c>
      <c r="AI26" s="263">
        <v>0</v>
      </c>
      <c r="AJ26" s="263">
        <v>0</v>
      </c>
      <c r="AK26" s="263">
        <v>80000</v>
      </c>
      <c r="AL26" s="108">
        <v>442929</v>
      </c>
    </row>
    <row r="27" spans="1:38" s="63" customFormat="1" x14ac:dyDescent="0.2">
      <c r="A27" s="33" t="s">
        <v>127</v>
      </c>
      <c r="B27" s="34"/>
      <c r="C27" s="34"/>
      <c r="D27" s="170" t="s">
        <v>97</v>
      </c>
      <c r="E27" s="60">
        <v>173496570</v>
      </c>
      <c r="F27" s="60">
        <v>173496570</v>
      </c>
      <c r="G27" s="60">
        <v>112106920</v>
      </c>
      <c r="H27" s="60">
        <v>19429260</v>
      </c>
      <c r="I27" s="60">
        <v>0</v>
      </c>
      <c r="J27" s="60">
        <v>7083836</v>
      </c>
      <c r="K27" s="60">
        <v>350000</v>
      </c>
      <c r="L27" s="60">
        <v>6733836</v>
      </c>
      <c r="M27" s="60">
        <v>832000</v>
      </c>
      <c r="N27" s="60">
        <v>50150</v>
      </c>
      <c r="O27" s="267">
        <v>350000</v>
      </c>
      <c r="P27" s="289">
        <v>0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132">
        <v>0</v>
      </c>
      <c r="AA27" s="276">
        <v>173496570</v>
      </c>
      <c r="AB27" s="60">
        <v>173496570</v>
      </c>
      <c r="AC27" s="60">
        <v>112106920</v>
      </c>
      <c r="AD27" s="60">
        <v>19429260</v>
      </c>
      <c r="AE27" s="60">
        <v>0</v>
      </c>
      <c r="AF27" s="60">
        <v>7083836</v>
      </c>
      <c r="AG27" s="60">
        <v>350000</v>
      </c>
      <c r="AH27" s="60">
        <v>6733836</v>
      </c>
      <c r="AI27" s="60">
        <v>832000</v>
      </c>
      <c r="AJ27" s="60">
        <v>50150</v>
      </c>
      <c r="AK27" s="60">
        <v>350000</v>
      </c>
      <c r="AL27" s="132">
        <v>180580406</v>
      </c>
    </row>
    <row r="28" spans="1:38" s="63" customFormat="1" x14ac:dyDescent="0.2">
      <c r="A28" s="30" t="s">
        <v>128</v>
      </c>
      <c r="B28" s="31"/>
      <c r="C28" s="31"/>
      <c r="D28" s="162" t="s">
        <v>97</v>
      </c>
      <c r="E28" s="59">
        <v>173496570</v>
      </c>
      <c r="F28" s="59">
        <v>173496570</v>
      </c>
      <c r="G28" s="59">
        <v>112106920</v>
      </c>
      <c r="H28" s="59">
        <v>19429260</v>
      </c>
      <c r="I28" s="59">
        <v>0</v>
      </c>
      <c r="J28" s="59">
        <v>7083836</v>
      </c>
      <c r="K28" s="59">
        <v>350000</v>
      </c>
      <c r="L28" s="59">
        <v>6733836</v>
      </c>
      <c r="M28" s="59">
        <v>832000</v>
      </c>
      <c r="N28" s="59">
        <v>50150</v>
      </c>
      <c r="O28" s="268">
        <v>350000</v>
      </c>
      <c r="P28" s="290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133">
        <v>0</v>
      </c>
      <c r="AA28" s="277">
        <v>173496570</v>
      </c>
      <c r="AB28" s="59">
        <v>173496570</v>
      </c>
      <c r="AC28" s="59">
        <v>112106920</v>
      </c>
      <c r="AD28" s="59">
        <v>19429260</v>
      </c>
      <c r="AE28" s="59">
        <v>0</v>
      </c>
      <c r="AF28" s="59">
        <v>7083836</v>
      </c>
      <c r="AG28" s="59">
        <v>350000</v>
      </c>
      <c r="AH28" s="59">
        <v>6733836</v>
      </c>
      <c r="AI28" s="59">
        <v>832000</v>
      </c>
      <c r="AJ28" s="59">
        <v>50150</v>
      </c>
      <c r="AK28" s="59">
        <v>350000</v>
      </c>
      <c r="AL28" s="133">
        <v>180580406</v>
      </c>
    </row>
    <row r="29" spans="1:38" s="50" customFormat="1" ht="15.6" customHeight="1" x14ac:dyDescent="0.2">
      <c r="A29" s="77" t="s">
        <v>16</v>
      </c>
      <c r="B29" s="78" t="s">
        <v>137</v>
      </c>
      <c r="C29" s="78" t="s">
        <v>58</v>
      </c>
      <c r="D29" s="158" t="s">
        <v>235</v>
      </c>
      <c r="E29" s="46">
        <v>1185983</v>
      </c>
      <c r="F29" s="129">
        <v>1185983</v>
      </c>
      <c r="G29" s="129">
        <v>892740</v>
      </c>
      <c r="H29" s="129">
        <v>57890</v>
      </c>
      <c r="I29" s="129">
        <v>0</v>
      </c>
      <c r="J29" s="124">
        <v>0</v>
      </c>
      <c r="K29" s="129">
        <v>0</v>
      </c>
      <c r="L29" s="129">
        <v>0</v>
      </c>
      <c r="M29" s="129">
        <v>0</v>
      </c>
      <c r="N29" s="129">
        <v>0</v>
      </c>
      <c r="O29" s="263">
        <v>0</v>
      </c>
      <c r="P29" s="284">
        <v>0</v>
      </c>
      <c r="Q29" s="263"/>
      <c r="R29" s="263"/>
      <c r="S29" s="263"/>
      <c r="T29" s="263"/>
      <c r="U29" s="124">
        <v>0</v>
      </c>
      <c r="V29" s="263"/>
      <c r="W29" s="263"/>
      <c r="X29" s="263"/>
      <c r="Y29" s="263"/>
      <c r="Z29" s="285"/>
      <c r="AA29" s="275">
        <v>1185983</v>
      </c>
      <c r="AB29" s="263">
        <v>1185983</v>
      </c>
      <c r="AC29" s="263">
        <v>892740</v>
      </c>
      <c r="AD29" s="263">
        <v>57890</v>
      </c>
      <c r="AE29" s="263">
        <v>0</v>
      </c>
      <c r="AF29" s="263">
        <v>0</v>
      </c>
      <c r="AG29" s="263">
        <v>0</v>
      </c>
      <c r="AH29" s="263">
        <v>0</v>
      </c>
      <c r="AI29" s="263">
        <v>0</v>
      </c>
      <c r="AJ29" s="263">
        <v>0</v>
      </c>
      <c r="AK29" s="263">
        <v>0</v>
      </c>
      <c r="AL29" s="108">
        <v>1185983</v>
      </c>
    </row>
    <row r="30" spans="1:38" s="50" customFormat="1" x14ac:dyDescent="0.2">
      <c r="A30" s="91" t="s">
        <v>138</v>
      </c>
      <c r="B30" s="92" t="s">
        <v>81</v>
      </c>
      <c r="C30" s="92" t="s">
        <v>74</v>
      </c>
      <c r="D30" s="160" t="s">
        <v>139</v>
      </c>
      <c r="E30" s="124">
        <v>39197140</v>
      </c>
      <c r="F30" s="129">
        <v>39197140</v>
      </c>
      <c r="G30" s="129">
        <v>25822540</v>
      </c>
      <c r="H30" s="129">
        <v>4502640</v>
      </c>
      <c r="I30" s="129">
        <v>0</v>
      </c>
      <c r="J30" s="124">
        <v>1257110</v>
      </c>
      <c r="K30" s="131">
        <v>0</v>
      </c>
      <c r="L30" s="131">
        <v>1257110</v>
      </c>
      <c r="M30" s="131">
        <v>78500</v>
      </c>
      <c r="N30" s="131">
        <v>5150</v>
      </c>
      <c r="O30" s="265">
        <v>0</v>
      </c>
      <c r="P30" s="284">
        <v>0</v>
      </c>
      <c r="Q30" s="265"/>
      <c r="R30" s="265"/>
      <c r="S30" s="265"/>
      <c r="T30" s="265"/>
      <c r="U30" s="124">
        <v>0</v>
      </c>
      <c r="V30" s="265"/>
      <c r="W30" s="265"/>
      <c r="X30" s="265"/>
      <c r="Y30" s="265"/>
      <c r="Z30" s="287"/>
      <c r="AA30" s="275">
        <v>39197140</v>
      </c>
      <c r="AB30" s="263">
        <v>39197140</v>
      </c>
      <c r="AC30" s="263">
        <v>25822540</v>
      </c>
      <c r="AD30" s="263">
        <v>4502640</v>
      </c>
      <c r="AE30" s="263">
        <v>0</v>
      </c>
      <c r="AF30" s="263">
        <v>1257110</v>
      </c>
      <c r="AG30" s="263">
        <v>0</v>
      </c>
      <c r="AH30" s="263">
        <v>1257110</v>
      </c>
      <c r="AI30" s="263">
        <v>78500</v>
      </c>
      <c r="AJ30" s="263">
        <v>5150</v>
      </c>
      <c r="AK30" s="263">
        <v>0</v>
      </c>
      <c r="AL30" s="108">
        <v>40454250</v>
      </c>
    </row>
    <row r="31" spans="1:38" s="50" customFormat="1" ht="25.5" x14ac:dyDescent="0.2">
      <c r="A31" s="91" t="s">
        <v>236</v>
      </c>
      <c r="B31" s="92" t="s">
        <v>237</v>
      </c>
      <c r="C31" s="92" t="s">
        <v>75</v>
      </c>
      <c r="D31" s="160" t="s">
        <v>348</v>
      </c>
      <c r="E31" s="124">
        <v>56131614</v>
      </c>
      <c r="F31" s="129">
        <v>56131614</v>
      </c>
      <c r="G31" s="129">
        <v>24861311</v>
      </c>
      <c r="H31" s="129">
        <v>13698440</v>
      </c>
      <c r="I31" s="129">
        <v>0</v>
      </c>
      <c r="J31" s="124">
        <v>4136996</v>
      </c>
      <c r="K31" s="131">
        <v>350000</v>
      </c>
      <c r="L31" s="131">
        <v>3786996</v>
      </c>
      <c r="M31" s="131">
        <v>32000</v>
      </c>
      <c r="N31" s="131">
        <v>0</v>
      </c>
      <c r="O31" s="265">
        <v>350000</v>
      </c>
      <c r="P31" s="284">
        <v>0</v>
      </c>
      <c r="Q31" s="265"/>
      <c r="R31" s="265"/>
      <c r="S31" s="265"/>
      <c r="T31" s="265"/>
      <c r="U31" s="124">
        <v>0</v>
      </c>
      <c r="V31" s="265"/>
      <c r="W31" s="265"/>
      <c r="X31" s="265"/>
      <c r="Y31" s="265"/>
      <c r="Z31" s="287"/>
      <c r="AA31" s="275">
        <v>56131614</v>
      </c>
      <c r="AB31" s="263">
        <v>56131614</v>
      </c>
      <c r="AC31" s="263">
        <v>24861311</v>
      </c>
      <c r="AD31" s="263">
        <v>13698440</v>
      </c>
      <c r="AE31" s="263">
        <v>0</v>
      </c>
      <c r="AF31" s="263">
        <v>4136996</v>
      </c>
      <c r="AG31" s="263">
        <v>350000</v>
      </c>
      <c r="AH31" s="263">
        <v>3786996</v>
      </c>
      <c r="AI31" s="263">
        <v>32000</v>
      </c>
      <c r="AJ31" s="263">
        <v>0</v>
      </c>
      <c r="AK31" s="263">
        <v>350000</v>
      </c>
      <c r="AL31" s="108">
        <v>60268610</v>
      </c>
    </row>
    <row r="32" spans="1:38" s="50" customFormat="1" x14ac:dyDescent="0.2">
      <c r="A32" s="91" t="s">
        <v>238</v>
      </c>
      <c r="B32" s="92" t="s">
        <v>239</v>
      </c>
      <c r="C32" s="92" t="s">
        <v>75</v>
      </c>
      <c r="D32" s="160" t="s">
        <v>349</v>
      </c>
      <c r="E32" s="124">
        <v>56681900</v>
      </c>
      <c r="F32" s="129">
        <v>56681900</v>
      </c>
      <c r="G32" s="129">
        <v>46460680</v>
      </c>
      <c r="H32" s="129">
        <v>0</v>
      </c>
      <c r="I32" s="129">
        <v>0</v>
      </c>
      <c r="J32" s="124">
        <v>0</v>
      </c>
      <c r="K32" s="131">
        <v>0</v>
      </c>
      <c r="L32" s="131">
        <v>0</v>
      </c>
      <c r="M32" s="131">
        <v>0</v>
      </c>
      <c r="N32" s="131">
        <v>0</v>
      </c>
      <c r="O32" s="265">
        <v>0</v>
      </c>
      <c r="P32" s="284">
        <v>0</v>
      </c>
      <c r="Q32" s="265"/>
      <c r="R32" s="265"/>
      <c r="S32" s="265"/>
      <c r="T32" s="265"/>
      <c r="U32" s="124">
        <v>0</v>
      </c>
      <c r="V32" s="265"/>
      <c r="W32" s="265"/>
      <c r="X32" s="265"/>
      <c r="Y32" s="265"/>
      <c r="Z32" s="287"/>
      <c r="AA32" s="275">
        <v>56681900</v>
      </c>
      <c r="AB32" s="263">
        <v>56681900</v>
      </c>
      <c r="AC32" s="263">
        <v>46460680</v>
      </c>
      <c r="AD32" s="263">
        <v>0</v>
      </c>
      <c r="AE32" s="263">
        <v>0</v>
      </c>
      <c r="AF32" s="263">
        <v>0</v>
      </c>
      <c r="AG32" s="263">
        <v>0</v>
      </c>
      <c r="AH32" s="263">
        <v>0</v>
      </c>
      <c r="AI32" s="263">
        <v>0</v>
      </c>
      <c r="AJ32" s="263">
        <v>0</v>
      </c>
      <c r="AK32" s="263">
        <v>0</v>
      </c>
      <c r="AL32" s="108">
        <v>56681900</v>
      </c>
    </row>
    <row r="33" spans="1:38" s="50" customFormat="1" x14ac:dyDescent="0.2">
      <c r="A33" s="91" t="s">
        <v>240</v>
      </c>
      <c r="B33" s="92" t="s">
        <v>79</v>
      </c>
      <c r="C33" s="92" t="s">
        <v>76</v>
      </c>
      <c r="D33" s="160" t="s">
        <v>223</v>
      </c>
      <c r="E33" s="46">
        <v>9790414</v>
      </c>
      <c r="F33" s="129">
        <v>9790414</v>
      </c>
      <c r="G33" s="129">
        <v>6816642</v>
      </c>
      <c r="H33" s="129">
        <v>771000</v>
      </c>
      <c r="I33" s="129">
        <v>0</v>
      </c>
      <c r="J33" s="124">
        <v>1689730</v>
      </c>
      <c r="K33" s="131">
        <v>0</v>
      </c>
      <c r="L33" s="131">
        <v>1689730</v>
      </c>
      <c r="M33" s="131">
        <v>721500</v>
      </c>
      <c r="N33" s="131">
        <v>45000</v>
      </c>
      <c r="O33" s="265">
        <v>0</v>
      </c>
      <c r="P33" s="284">
        <v>0</v>
      </c>
      <c r="Q33" s="265"/>
      <c r="R33" s="265"/>
      <c r="S33" s="265"/>
      <c r="T33" s="265"/>
      <c r="U33" s="124">
        <v>0</v>
      </c>
      <c r="V33" s="265"/>
      <c r="W33" s="265"/>
      <c r="X33" s="265"/>
      <c r="Y33" s="265"/>
      <c r="Z33" s="287"/>
      <c r="AA33" s="275">
        <v>9790414</v>
      </c>
      <c r="AB33" s="263">
        <v>9790414</v>
      </c>
      <c r="AC33" s="263">
        <v>6816642</v>
      </c>
      <c r="AD33" s="263">
        <v>771000</v>
      </c>
      <c r="AE33" s="263">
        <v>0</v>
      </c>
      <c r="AF33" s="263">
        <v>1689730</v>
      </c>
      <c r="AG33" s="263">
        <v>0</v>
      </c>
      <c r="AH33" s="263">
        <v>1689730</v>
      </c>
      <c r="AI33" s="263">
        <v>721500</v>
      </c>
      <c r="AJ33" s="263">
        <v>45000</v>
      </c>
      <c r="AK33" s="263">
        <v>0</v>
      </c>
      <c r="AL33" s="108">
        <v>11480144</v>
      </c>
    </row>
    <row r="34" spans="1:38" s="50" customFormat="1" x14ac:dyDescent="0.2">
      <c r="A34" s="91" t="s">
        <v>249</v>
      </c>
      <c r="B34" s="92" t="s">
        <v>250</v>
      </c>
      <c r="C34" s="92" t="s">
        <v>68</v>
      </c>
      <c r="D34" s="135" t="s">
        <v>251</v>
      </c>
      <c r="E34" s="46">
        <v>1218686</v>
      </c>
      <c r="F34" s="129">
        <v>1218686</v>
      </c>
      <c r="G34" s="129">
        <v>906635</v>
      </c>
      <c r="H34" s="129">
        <v>77860</v>
      </c>
      <c r="I34" s="129">
        <v>0</v>
      </c>
      <c r="J34" s="124">
        <v>0</v>
      </c>
      <c r="K34" s="126">
        <v>0</v>
      </c>
      <c r="L34" s="126">
        <v>0</v>
      </c>
      <c r="M34" s="126">
        <v>0</v>
      </c>
      <c r="N34" s="126">
        <v>0</v>
      </c>
      <c r="O34" s="269">
        <v>0</v>
      </c>
      <c r="P34" s="284">
        <v>0</v>
      </c>
      <c r="Q34" s="269"/>
      <c r="R34" s="269"/>
      <c r="S34" s="269"/>
      <c r="T34" s="269"/>
      <c r="U34" s="124">
        <v>0</v>
      </c>
      <c r="V34" s="269"/>
      <c r="W34" s="269"/>
      <c r="X34" s="269"/>
      <c r="Y34" s="269"/>
      <c r="Z34" s="291"/>
      <c r="AA34" s="275">
        <v>1218686</v>
      </c>
      <c r="AB34" s="263">
        <v>1218686</v>
      </c>
      <c r="AC34" s="263">
        <v>906635</v>
      </c>
      <c r="AD34" s="263">
        <v>77860</v>
      </c>
      <c r="AE34" s="263">
        <v>0</v>
      </c>
      <c r="AF34" s="263">
        <v>0</v>
      </c>
      <c r="AG34" s="263">
        <v>0</v>
      </c>
      <c r="AH34" s="263">
        <v>0</v>
      </c>
      <c r="AI34" s="263">
        <v>0</v>
      </c>
      <c r="AJ34" s="263">
        <v>0</v>
      </c>
      <c r="AK34" s="263">
        <v>0</v>
      </c>
      <c r="AL34" s="108">
        <v>1218686</v>
      </c>
    </row>
    <row r="35" spans="1:38" s="50" customFormat="1" x14ac:dyDescent="0.2">
      <c r="A35" s="91" t="s">
        <v>262</v>
      </c>
      <c r="B35" s="92" t="s">
        <v>263</v>
      </c>
      <c r="C35" s="92" t="s">
        <v>68</v>
      </c>
      <c r="D35" s="135" t="s">
        <v>264</v>
      </c>
      <c r="E35" s="46">
        <v>2759053</v>
      </c>
      <c r="F35" s="129">
        <v>2759053</v>
      </c>
      <c r="G35" s="129">
        <v>1839893</v>
      </c>
      <c r="H35" s="129">
        <v>181860</v>
      </c>
      <c r="I35" s="129">
        <v>0</v>
      </c>
      <c r="J35" s="124">
        <v>0</v>
      </c>
      <c r="K35" s="126">
        <v>0</v>
      </c>
      <c r="L35" s="126">
        <v>0</v>
      </c>
      <c r="M35" s="126">
        <v>0</v>
      </c>
      <c r="N35" s="126">
        <v>0</v>
      </c>
      <c r="O35" s="269">
        <v>0</v>
      </c>
      <c r="P35" s="284">
        <v>0</v>
      </c>
      <c r="Q35" s="269"/>
      <c r="R35" s="269"/>
      <c r="S35" s="269"/>
      <c r="T35" s="269"/>
      <c r="U35" s="124">
        <v>0</v>
      </c>
      <c r="V35" s="269"/>
      <c r="W35" s="269"/>
      <c r="X35" s="269"/>
      <c r="Y35" s="269"/>
      <c r="Z35" s="291"/>
      <c r="AA35" s="275">
        <v>2759053</v>
      </c>
      <c r="AB35" s="263">
        <v>2759053</v>
      </c>
      <c r="AC35" s="263">
        <v>1839893</v>
      </c>
      <c r="AD35" s="263">
        <v>181860</v>
      </c>
      <c r="AE35" s="263">
        <v>0</v>
      </c>
      <c r="AF35" s="263">
        <v>0</v>
      </c>
      <c r="AG35" s="263">
        <v>0</v>
      </c>
      <c r="AH35" s="263">
        <v>0</v>
      </c>
      <c r="AI35" s="263">
        <v>0</v>
      </c>
      <c r="AJ35" s="263">
        <v>0</v>
      </c>
      <c r="AK35" s="263">
        <v>0</v>
      </c>
      <c r="AL35" s="108">
        <v>2759053</v>
      </c>
    </row>
    <row r="36" spans="1:38" s="50" customFormat="1" x14ac:dyDescent="0.2">
      <c r="A36" s="91" t="s">
        <v>255</v>
      </c>
      <c r="B36" s="92" t="s">
        <v>256</v>
      </c>
      <c r="C36" s="92" t="s">
        <v>68</v>
      </c>
      <c r="D36" s="135" t="s">
        <v>147</v>
      </c>
      <c r="E36" s="124">
        <v>75600</v>
      </c>
      <c r="F36" s="129">
        <v>75600</v>
      </c>
      <c r="G36" s="129">
        <v>0</v>
      </c>
      <c r="H36" s="129">
        <v>0</v>
      </c>
      <c r="I36" s="129">
        <v>0</v>
      </c>
      <c r="J36" s="124">
        <v>0</v>
      </c>
      <c r="K36" s="126">
        <v>0</v>
      </c>
      <c r="L36" s="126">
        <v>0</v>
      </c>
      <c r="M36" s="126">
        <v>0</v>
      </c>
      <c r="N36" s="126">
        <v>0</v>
      </c>
      <c r="O36" s="269">
        <v>0</v>
      </c>
      <c r="P36" s="284">
        <v>0</v>
      </c>
      <c r="Q36" s="269"/>
      <c r="R36" s="269"/>
      <c r="S36" s="269"/>
      <c r="T36" s="269"/>
      <c r="U36" s="124">
        <v>0</v>
      </c>
      <c r="V36" s="269"/>
      <c r="W36" s="269"/>
      <c r="X36" s="269"/>
      <c r="Y36" s="269"/>
      <c r="Z36" s="291"/>
      <c r="AA36" s="275">
        <v>75600</v>
      </c>
      <c r="AB36" s="263">
        <v>75600</v>
      </c>
      <c r="AC36" s="263">
        <v>0</v>
      </c>
      <c r="AD36" s="263">
        <v>0</v>
      </c>
      <c r="AE36" s="263">
        <v>0</v>
      </c>
      <c r="AF36" s="263">
        <v>0</v>
      </c>
      <c r="AG36" s="263">
        <v>0</v>
      </c>
      <c r="AH36" s="263">
        <v>0</v>
      </c>
      <c r="AI36" s="263">
        <v>0</v>
      </c>
      <c r="AJ36" s="263">
        <v>0</v>
      </c>
      <c r="AK36" s="263">
        <v>0</v>
      </c>
      <c r="AL36" s="108">
        <v>75600</v>
      </c>
    </row>
    <row r="37" spans="1:38" s="50" customFormat="1" x14ac:dyDescent="0.2">
      <c r="A37" s="351" t="s">
        <v>243</v>
      </c>
      <c r="B37" s="352" t="s">
        <v>244</v>
      </c>
      <c r="C37" s="352" t="s">
        <v>68</v>
      </c>
      <c r="D37" s="353" t="s">
        <v>245</v>
      </c>
      <c r="E37" s="124">
        <v>270273</v>
      </c>
      <c r="F37" s="129">
        <v>270273</v>
      </c>
      <c r="G37" s="129">
        <v>44168</v>
      </c>
      <c r="H37" s="129">
        <v>59460</v>
      </c>
      <c r="I37" s="129">
        <v>0</v>
      </c>
      <c r="J37" s="124">
        <v>0</v>
      </c>
      <c r="K37" s="126">
        <v>0</v>
      </c>
      <c r="L37" s="126">
        <v>0</v>
      </c>
      <c r="M37" s="126">
        <v>0</v>
      </c>
      <c r="N37" s="126">
        <v>0</v>
      </c>
      <c r="O37" s="269">
        <v>0</v>
      </c>
      <c r="P37" s="284">
        <v>0</v>
      </c>
      <c r="Q37" s="269"/>
      <c r="R37" s="269"/>
      <c r="S37" s="269"/>
      <c r="T37" s="269"/>
      <c r="U37" s="124">
        <v>0</v>
      </c>
      <c r="V37" s="269"/>
      <c r="W37" s="269"/>
      <c r="X37" s="269"/>
      <c r="Y37" s="269"/>
      <c r="Z37" s="291"/>
      <c r="AA37" s="275">
        <v>270273</v>
      </c>
      <c r="AB37" s="263">
        <v>270273</v>
      </c>
      <c r="AC37" s="263">
        <v>44168</v>
      </c>
      <c r="AD37" s="263">
        <v>59460</v>
      </c>
      <c r="AE37" s="263">
        <v>0</v>
      </c>
      <c r="AF37" s="263">
        <v>0</v>
      </c>
      <c r="AG37" s="263">
        <v>0</v>
      </c>
      <c r="AH37" s="263">
        <v>0</v>
      </c>
      <c r="AI37" s="263">
        <v>0</v>
      </c>
      <c r="AJ37" s="263">
        <v>0</v>
      </c>
      <c r="AK37" s="263">
        <v>0</v>
      </c>
      <c r="AL37" s="108">
        <v>270273</v>
      </c>
    </row>
    <row r="38" spans="1:38" s="50" customFormat="1" x14ac:dyDescent="0.2">
      <c r="A38" s="351" t="s">
        <v>246</v>
      </c>
      <c r="B38" s="352" t="s">
        <v>247</v>
      </c>
      <c r="C38" s="352" t="s">
        <v>68</v>
      </c>
      <c r="D38" s="353" t="s">
        <v>248</v>
      </c>
      <c r="E38" s="124">
        <v>1743560</v>
      </c>
      <c r="F38" s="129">
        <v>1743560</v>
      </c>
      <c r="G38" s="129">
        <v>1429150</v>
      </c>
      <c r="H38" s="129">
        <v>0</v>
      </c>
      <c r="I38" s="129">
        <v>0</v>
      </c>
      <c r="J38" s="124">
        <v>0</v>
      </c>
      <c r="K38" s="126">
        <v>0</v>
      </c>
      <c r="L38" s="126">
        <v>0</v>
      </c>
      <c r="M38" s="126">
        <v>0</v>
      </c>
      <c r="N38" s="126">
        <v>0</v>
      </c>
      <c r="O38" s="269">
        <v>0</v>
      </c>
      <c r="P38" s="284">
        <v>0</v>
      </c>
      <c r="Q38" s="269"/>
      <c r="R38" s="269"/>
      <c r="S38" s="269"/>
      <c r="T38" s="269"/>
      <c r="U38" s="124">
        <v>0</v>
      </c>
      <c r="V38" s="269"/>
      <c r="W38" s="269"/>
      <c r="X38" s="269"/>
      <c r="Y38" s="269"/>
      <c r="Z38" s="291"/>
      <c r="AA38" s="275">
        <v>1743560</v>
      </c>
      <c r="AB38" s="263">
        <v>1743560</v>
      </c>
      <c r="AC38" s="263">
        <v>1429150</v>
      </c>
      <c r="AD38" s="263">
        <v>0</v>
      </c>
      <c r="AE38" s="263">
        <v>0</v>
      </c>
      <c r="AF38" s="263">
        <v>0</v>
      </c>
      <c r="AG38" s="263">
        <v>0</v>
      </c>
      <c r="AH38" s="263">
        <v>0</v>
      </c>
      <c r="AI38" s="263">
        <v>0</v>
      </c>
      <c r="AJ38" s="263">
        <v>0</v>
      </c>
      <c r="AK38" s="263">
        <v>0</v>
      </c>
      <c r="AL38" s="108">
        <v>1743560</v>
      </c>
    </row>
    <row r="39" spans="1:38" s="50" customFormat="1" ht="25.5" x14ac:dyDescent="0.2">
      <c r="A39" s="351" t="s">
        <v>252</v>
      </c>
      <c r="B39" s="352" t="s">
        <v>253</v>
      </c>
      <c r="C39" s="352" t="s">
        <v>68</v>
      </c>
      <c r="D39" s="353" t="s">
        <v>254</v>
      </c>
      <c r="E39" s="46">
        <v>258281</v>
      </c>
      <c r="F39" s="129">
        <v>258281</v>
      </c>
      <c r="G39" s="129">
        <v>211705</v>
      </c>
      <c r="H39" s="129">
        <v>0</v>
      </c>
      <c r="I39" s="129">
        <v>0</v>
      </c>
      <c r="J39" s="124">
        <v>0</v>
      </c>
      <c r="K39" s="126">
        <v>0</v>
      </c>
      <c r="L39" s="126">
        <v>0</v>
      </c>
      <c r="M39" s="126">
        <v>0</v>
      </c>
      <c r="N39" s="126">
        <v>0</v>
      </c>
      <c r="O39" s="269">
        <v>0</v>
      </c>
      <c r="P39" s="284">
        <v>0</v>
      </c>
      <c r="Q39" s="269"/>
      <c r="R39" s="269"/>
      <c r="S39" s="269"/>
      <c r="T39" s="269"/>
      <c r="U39" s="124">
        <v>0</v>
      </c>
      <c r="V39" s="269"/>
      <c r="W39" s="269"/>
      <c r="X39" s="269"/>
      <c r="Y39" s="269"/>
      <c r="Z39" s="291"/>
      <c r="AA39" s="275">
        <v>258281</v>
      </c>
      <c r="AB39" s="263">
        <v>258281</v>
      </c>
      <c r="AC39" s="263">
        <v>211705</v>
      </c>
      <c r="AD39" s="263">
        <v>0</v>
      </c>
      <c r="AE39" s="263">
        <v>0</v>
      </c>
      <c r="AF39" s="263">
        <v>0</v>
      </c>
      <c r="AG39" s="263">
        <v>0</v>
      </c>
      <c r="AH39" s="263">
        <v>0</v>
      </c>
      <c r="AI39" s="263">
        <v>0</v>
      </c>
      <c r="AJ39" s="263">
        <v>0</v>
      </c>
      <c r="AK39" s="263">
        <v>0</v>
      </c>
      <c r="AL39" s="108">
        <v>258281</v>
      </c>
    </row>
    <row r="40" spans="1:38" s="50" customFormat="1" ht="25.5" hidden="1" x14ac:dyDescent="0.2">
      <c r="A40" s="91" t="s">
        <v>293</v>
      </c>
      <c r="B40" s="92" t="s">
        <v>294</v>
      </c>
      <c r="C40" s="92" t="s">
        <v>68</v>
      </c>
      <c r="D40" s="135" t="s">
        <v>295</v>
      </c>
      <c r="E40" s="46">
        <v>0</v>
      </c>
      <c r="F40" s="129">
        <v>0</v>
      </c>
      <c r="G40" s="129">
        <v>0</v>
      </c>
      <c r="H40" s="129">
        <v>0</v>
      </c>
      <c r="I40" s="129">
        <v>0</v>
      </c>
      <c r="J40" s="124">
        <v>0</v>
      </c>
      <c r="K40" s="126">
        <v>0</v>
      </c>
      <c r="L40" s="126">
        <v>0</v>
      </c>
      <c r="M40" s="126">
        <v>0</v>
      </c>
      <c r="N40" s="126">
        <v>0</v>
      </c>
      <c r="O40" s="269">
        <v>0</v>
      </c>
      <c r="P40" s="284">
        <v>0</v>
      </c>
      <c r="Q40" s="269"/>
      <c r="R40" s="269"/>
      <c r="S40" s="269"/>
      <c r="T40" s="269"/>
      <c r="U40" s="124">
        <v>0</v>
      </c>
      <c r="V40" s="269"/>
      <c r="W40" s="269"/>
      <c r="X40" s="269"/>
      <c r="Y40" s="269"/>
      <c r="Z40" s="291"/>
      <c r="AA40" s="275">
        <v>0</v>
      </c>
      <c r="AB40" s="263">
        <v>0</v>
      </c>
      <c r="AC40" s="263">
        <v>0</v>
      </c>
      <c r="AD40" s="263">
        <v>0</v>
      </c>
      <c r="AE40" s="263">
        <v>0</v>
      </c>
      <c r="AF40" s="263">
        <v>0</v>
      </c>
      <c r="AG40" s="263">
        <v>0</v>
      </c>
      <c r="AH40" s="263">
        <v>0</v>
      </c>
      <c r="AI40" s="263">
        <v>0</v>
      </c>
      <c r="AJ40" s="263">
        <v>0</v>
      </c>
      <c r="AK40" s="263">
        <v>0</v>
      </c>
      <c r="AL40" s="108">
        <v>0</v>
      </c>
    </row>
    <row r="41" spans="1:38" s="50" customFormat="1" ht="25.5" hidden="1" x14ac:dyDescent="0.2">
      <c r="A41" s="91" t="s">
        <v>282</v>
      </c>
      <c r="B41" s="92" t="s">
        <v>283</v>
      </c>
      <c r="C41" s="92" t="s">
        <v>68</v>
      </c>
      <c r="D41" s="163" t="s">
        <v>286</v>
      </c>
      <c r="E41" s="46">
        <v>0</v>
      </c>
      <c r="F41" s="141">
        <v>0</v>
      </c>
      <c r="G41" s="141">
        <v>0</v>
      </c>
      <c r="H41" s="141">
        <v>0</v>
      </c>
      <c r="I41" s="141">
        <v>0</v>
      </c>
      <c r="J41" s="124">
        <v>0</v>
      </c>
      <c r="K41" s="164">
        <v>0</v>
      </c>
      <c r="L41" s="164">
        <v>0</v>
      </c>
      <c r="M41" s="164">
        <v>0</v>
      </c>
      <c r="N41" s="164">
        <v>0</v>
      </c>
      <c r="O41" s="270">
        <v>0</v>
      </c>
      <c r="P41" s="284">
        <v>0</v>
      </c>
      <c r="Q41" s="270"/>
      <c r="R41" s="270"/>
      <c r="S41" s="270"/>
      <c r="T41" s="270"/>
      <c r="U41" s="124">
        <v>0</v>
      </c>
      <c r="V41" s="270"/>
      <c r="W41" s="270"/>
      <c r="X41" s="270"/>
      <c r="Y41" s="270"/>
      <c r="Z41" s="292"/>
      <c r="AA41" s="275">
        <v>0</v>
      </c>
      <c r="AB41" s="263">
        <v>0</v>
      </c>
      <c r="AC41" s="263">
        <v>0</v>
      </c>
      <c r="AD41" s="263">
        <v>0</v>
      </c>
      <c r="AE41" s="263">
        <v>0</v>
      </c>
      <c r="AF41" s="263">
        <v>0</v>
      </c>
      <c r="AG41" s="263">
        <v>0</v>
      </c>
      <c r="AH41" s="263">
        <v>0</v>
      </c>
      <c r="AI41" s="263">
        <v>0</v>
      </c>
      <c r="AJ41" s="263">
        <v>0</v>
      </c>
      <c r="AK41" s="263">
        <v>0</v>
      </c>
      <c r="AL41" s="108">
        <v>0</v>
      </c>
    </row>
    <row r="42" spans="1:38" s="50" customFormat="1" ht="25.5" hidden="1" x14ac:dyDescent="0.2">
      <c r="A42" s="91" t="s">
        <v>284</v>
      </c>
      <c r="B42" s="92" t="s">
        <v>285</v>
      </c>
      <c r="C42" s="92" t="s">
        <v>68</v>
      </c>
      <c r="D42" s="135" t="s">
        <v>287</v>
      </c>
      <c r="E42" s="46">
        <v>0</v>
      </c>
      <c r="F42" s="129">
        <v>0</v>
      </c>
      <c r="G42" s="129">
        <v>0</v>
      </c>
      <c r="H42" s="129">
        <v>0</v>
      </c>
      <c r="I42" s="129">
        <v>0</v>
      </c>
      <c r="J42" s="124">
        <v>0</v>
      </c>
      <c r="K42" s="126">
        <v>0</v>
      </c>
      <c r="L42" s="126">
        <v>0</v>
      </c>
      <c r="M42" s="126">
        <v>0</v>
      </c>
      <c r="N42" s="126">
        <v>0</v>
      </c>
      <c r="O42" s="269">
        <v>0</v>
      </c>
      <c r="P42" s="284">
        <v>0</v>
      </c>
      <c r="Q42" s="269"/>
      <c r="R42" s="269"/>
      <c r="S42" s="269"/>
      <c r="T42" s="269"/>
      <c r="U42" s="124">
        <v>0</v>
      </c>
      <c r="V42" s="269"/>
      <c r="W42" s="269"/>
      <c r="X42" s="269"/>
      <c r="Y42" s="269"/>
      <c r="Z42" s="291"/>
      <c r="AA42" s="275">
        <v>0</v>
      </c>
      <c r="AB42" s="263">
        <v>0</v>
      </c>
      <c r="AC42" s="263">
        <v>0</v>
      </c>
      <c r="AD42" s="263">
        <v>0</v>
      </c>
      <c r="AE42" s="263">
        <v>0</v>
      </c>
      <c r="AF42" s="263">
        <v>0</v>
      </c>
      <c r="AG42" s="263">
        <v>0</v>
      </c>
      <c r="AH42" s="263">
        <v>0</v>
      </c>
      <c r="AI42" s="263">
        <v>0</v>
      </c>
      <c r="AJ42" s="263">
        <v>0</v>
      </c>
      <c r="AK42" s="263">
        <v>0</v>
      </c>
      <c r="AL42" s="108">
        <v>0</v>
      </c>
    </row>
    <row r="43" spans="1:38" s="50" customFormat="1" x14ac:dyDescent="0.2">
      <c r="A43" s="91" t="s">
        <v>178</v>
      </c>
      <c r="B43" s="92" t="s">
        <v>157</v>
      </c>
      <c r="C43" s="92" t="s">
        <v>80</v>
      </c>
      <c r="D43" s="159" t="s">
        <v>158</v>
      </c>
      <c r="E43" s="46">
        <v>370730</v>
      </c>
      <c r="F43" s="129">
        <v>370730</v>
      </c>
      <c r="G43" s="129">
        <v>0</v>
      </c>
      <c r="H43" s="129">
        <v>0</v>
      </c>
      <c r="I43" s="129">
        <v>0</v>
      </c>
      <c r="J43" s="124">
        <v>0</v>
      </c>
      <c r="K43" s="130">
        <v>0</v>
      </c>
      <c r="L43" s="130">
        <v>0</v>
      </c>
      <c r="M43" s="130">
        <v>0</v>
      </c>
      <c r="N43" s="130">
        <v>0</v>
      </c>
      <c r="O43" s="264">
        <v>0</v>
      </c>
      <c r="P43" s="284">
        <v>0</v>
      </c>
      <c r="Q43" s="264"/>
      <c r="R43" s="264"/>
      <c r="S43" s="264"/>
      <c r="T43" s="264"/>
      <c r="U43" s="124">
        <v>0</v>
      </c>
      <c r="V43" s="264"/>
      <c r="W43" s="264"/>
      <c r="X43" s="264"/>
      <c r="Y43" s="264"/>
      <c r="Z43" s="286"/>
      <c r="AA43" s="275">
        <v>370730</v>
      </c>
      <c r="AB43" s="263">
        <v>370730</v>
      </c>
      <c r="AC43" s="263">
        <v>0</v>
      </c>
      <c r="AD43" s="263">
        <v>0</v>
      </c>
      <c r="AE43" s="263">
        <v>0</v>
      </c>
      <c r="AF43" s="263">
        <v>0</v>
      </c>
      <c r="AG43" s="263">
        <v>0</v>
      </c>
      <c r="AH43" s="263">
        <v>0</v>
      </c>
      <c r="AI43" s="263">
        <v>0</v>
      </c>
      <c r="AJ43" s="263">
        <v>0</v>
      </c>
      <c r="AK43" s="263">
        <v>0</v>
      </c>
      <c r="AL43" s="108">
        <v>370730</v>
      </c>
    </row>
    <row r="44" spans="1:38" s="50" customFormat="1" hidden="1" x14ac:dyDescent="0.2">
      <c r="A44" s="91" t="s">
        <v>316</v>
      </c>
      <c r="B44" s="92" t="s">
        <v>13</v>
      </c>
      <c r="C44" s="93" t="s">
        <v>142</v>
      </c>
      <c r="D44" s="136" t="s">
        <v>141</v>
      </c>
      <c r="E44" s="46">
        <v>0</v>
      </c>
      <c r="F44" s="129">
        <v>0</v>
      </c>
      <c r="G44" s="129">
        <v>0</v>
      </c>
      <c r="H44" s="129">
        <v>0</v>
      </c>
      <c r="I44" s="129">
        <v>0</v>
      </c>
      <c r="J44" s="124">
        <v>0</v>
      </c>
      <c r="K44" s="130">
        <v>0</v>
      </c>
      <c r="L44" s="130">
        <v>0</v>
      </c>
      <c r="M44" s="130">
        <v>0</v>
      </c>
      <c r="N44" s="130">
        <v>0</v>
      </c>
      <c r="O44" s="264">
        <v>0</v>
      </c>
      <c r="P44" s="284">
        <v>0</v>
      </c>
      <c r="Q44" s="264"/>
      <c r="R44" s="264"/>
      <c r="S44" s="264"/>
      <c r="T44" s="264"/>
      <c r="U44" s="124">
        <v>0</v>
      </c>
      <c r="V44" s="264"/>
      <c r="W44" s="264"/>
      <c r="X44" s="264"/>
      <c r="Y44" s="264"/>
      <c r="Z44" s="286"/>
      <c r="AA44" s="275">
        <v>0</v>
      </c>
      <c r="AB44" s="263">
        <v>0</v>
      </c>
      <c r="AC44" s="263">
        <v>0</v>
      </c>
      <c r="AD44" s="263">
        <v>0</v>
      </c>
      <c r="AE44" s="263">
        <v>0</v>
      </c>
      <c r="AF44" s="263">
        <v>0</v>
      </c>
      <c r="AG44" s="263">
        <v>0</v>
      </c>
      <c r="AH44" s="263">
        <v>0</v>
      </c>
      <c r="AI44" s="263">
        <v>0</v>
      </c>
      <c r="AJ44" s="263">
        <v>0</v>
      </c>
      <c r="AK44" s="263">
        <v>0</v>
      </c>
      <c r="AL44" s="108">
        <v>0</v>
      </c>
    </row>
    <row r="45" spans="1:38" s="50" customFormat="1" ht="27" hidden="1" customHeight="1" x14ac:dyDescent="0.2">
      <c r="A45" s="75" t="s">
        <v>140</v>
      </c>
      <c r="B45" s="93" t="s">
        <v>105</v>
      </c>
      <c r="C45" s="93" t="s">
        <v>71</v>
      </c>
      <c r="D45" s="160" t="s">
        <v>100</v>
      </c>
      <c r="E45" s="46">
        <v>0</v>
      </c>
      <c r="F45" s="129">
        <v>0</v>
      </c>
      <c r="G45" s="129">
        <v>0</v>
      </c>
      <c r="H45" s="129">
        <v>0</v>
      </c>
      <c r="I45" s="129">
        <v>0</v>
      </c>
      <c r="J45" s="124">
        <v>0</v>
      </c>
      <c r="K45" s="131">
        <v>0</v>
      </c>
      <c r="L45" s="131">
        <v>0</v>
      </c>
      <c r="M45" s="131">
        <v>0</v>
      </c>
      <c r="N45" s="131">
        <v>0</v>
      </c>
      <c r="O45" s="265">
        <v>0</v>
      </c>
      <c r="P45" s="284">
        <v>0</v>
      </c>
      <c r="Q45" s="265"/>
      <c r="R45" s="265"/>
      <c r="S45" s="265"/>
      <c r="T45" s="265"/>
      <c r="U45" s="124">
        <v>0</v>
      </c>
      <c r="V45" s="265"/>
      <c r="W45" s="265"/>
      <c r="X45" s="265"/>
      <c r="Y45" s="265"/>
      <c r="Z45" s="287"/>
      <c r="AA45" s="275">
        <v>0</v>
      </c>
      <c r="AB45" s="263">
        <v>0</v>
      </c>
      <c r="AC45" s="263">
        <v>0</v>
      </c>
      <c r="AD45" s="263">
        <v>0</v>
      </c>
      <c r="AE45" s="263">
        <v>0</v>
      </c>
      <c r="AF45" s="263">
        <v>0</v>
      </c>
      <c r="AG45" s="263">
        <v>0</v>
      </c>
      <c r="AH45" s="263">
        <v>0</v>
      </c>
      <c r="AI45" s="263">
        <v>0</v>
      </c>
      <c r="AJ45" s="263">
        <v>0</v>
      </c>
      <c r="AK45" s="263">
        <v>0</v>
      </c>
      <c r="AL45" s="108">
        <v>0</v>
      </c>
    </row>
    <row r="46" spans="1:38" s="50" customFormat="1" ht="13.5" thickBot="1" x14ac:dyDescent="0.25">
      <c r="A46" s="75" t="s">
        <v>194</v>
      </c>
      <c r="B46" s="93" t="s">
        <v>120</v>
      </c>
      <c r="C46" s="93" t="s">
        <v>77</v>
      </c>
      <c r="D46" s="165" t="s">
        <v>119</v>
      </c>
      <c r="E46" s="46">
        <v>3813336</v>
      </c>
      <c r="F46" s="129">
        <v>3813336</v>
      </c>
      <c r="G46" s="129">
        <v>2821456</v>
      </c>
      <c r="H46" s="129">
        <v>80110</v>
      </c>
      <c r="I46" s="129">
        <v>0</v>
      </c>
      <c r="J46" s="124">
        <v>0</v>
      </c>
      <c r="K46" s="131">
        <v>0</v>
      </c>
      <c r="L46" s="131">
        <v>0</v>
      </c>
      <c r="M46" s="131">
        <v>0</v>
      </c>
      <c r="N46" s="131">
        <v>0</v>
      </c>
      <c r="O46" s="265">
        <v>0</v>
      </c>
      <c r="P46" s="284">
        <v>0</v>
      </c>
      <c r="Q46" s="265"/>
      <c r="R46" s="265"/>
      <c r="S46" s="265"/>
      <c r="T46" s="265"/>
      <c r="U46" s="124">
        <v>0</v>
      </c>
      <c r="V46" s="265"/>
      <c r="W46" s="265"/>
      <c r="X46" s="265"/>
      <c r="Y46" s="265"/>
      <c r="Z46" s="287"/>
      <c r="AA46" s="275">
        <v>3813336</v>
      </c>
      <c r="AB46" s="263">
        <v>3813336</v>
      </c>
      <c r="AC46" s="263">
        <v>2821456</v>
      </c>
      <c r="AD46" s="263">
        <v>80110</v>
      </c>
      <c r="AE46" s="263">
        <v>0</v>
      </c>
      <c r="AF46" s="263">
        <v>0</v>
      </c>
      <c r="AG46" s="263">
        <v>0</v>
      </c>
      <c r="AH46" s="263">
        <v>0</v>
      </c>
      <c r="AI46" s="263">
        <v>0</v>
      </c>
      <c r="AJ46" s="263">
        <v>0</v>
      </c>
      <c r="AK46" s="263">
        <v>0</v>
      </c>
      <c r="AL46" s="108">
        <v>3813336</v>
      </c>
    </row>
    <row r="47" spans="1:38" s="50" customFormat="1" ht="26.25" hidden="1" thickBot="1" x14ac:dyDescent="0.25">
      <c r="A47" s="151" t="s">
        <v>197</v>
      </c>
      <c r="B47" s="152" t="s">
        <v>195</v>
      </c>
      <c r="C47" s="152" t="s">
        <v>60</v>
      </c>
      <c r="D47" s="171" t="s">
        <v>196</v>
      </c>
      <c r="E47" s="169"/>
      <c r="F47" s="139"/>
      <c r="G47" s="139"/>
      <c r="H47" s="139"/>
      <c r="I47" s="139"/>
      <c r="J47" s="140"/>
      <c r="K47" s="127"/>
      <c r="L47" s="127"/>
      <c r="M47" s="127"/>
      <c r="N47" s="127"/>
      <c r="O47" s="266"/>
      <c r="P47" s="293"/>
      <c r="Q47" s="266"/>
      <c r="R47" s="266"/>
      <c r="S47" s="266"/>
      <c r="T47" s="266"/>
      <c r="U47" s="140">
        <v>0</v>
      </c>
      <c r="V47" s="266"/>
      <c r="W47" s="266"/>
      <c r="X47" s="266"/>
      <c r="Y47" s="266"/>
      <c r="Z47" s="288"/>
      <c r="AA47" s="278"/>
      <c r="AB47" s="266"/>
      <c r="AC47" s="266"/>
      <c r="AD47" s="266"/>
      <c r="AE47" s="266"/>
      <c r="AF47" s="266"/>
      <c r="AG47" s="266"/>
      <c r="AH47" s="266"/>
      <c r="AI47" s="266"/>
      <c r="AJ47" s="266"/>
      <c r="AK47" s="266"/>
      <c r="AL47" s="122">
        <v>0</v>
      </c>
    </row>
    <row r="48" spans="1:38" s="63" customFormat="1" x14ac:dyDescent="0.2">
      <c r="A48" s="33" t="s">
        <v>129</v>
      </c>
      <c r="B48" s="34"/>
      <c r="C48" s="34"/>
      <c r="D48" s="167" t="s">
        <v>106</v>
      </c>
      <c r="E48" s="60">
        <v>24500094</v>
      </c>
      <c r="F48" s="60">
        <v>24500094</v>
      </c>
      <c r="G48" s="60">
        <v>15676108</v>
      </c>
      <c r="H48" s="60">
        <v>561728</v>
      </c>
      <c r="I48" s="60">
        <v>0</v>
      </c>
      <c r="J48" s="60">
        <v>180000</v>
      </c>
      <c r="K48" s="60">
        <v>0</v>
      </c>
      <c r="L48" s="60">
        <v>180000</v>
      </c>
      <c r="M48" s="60">
        <v>20000</v>
      </c>
      <c r="N48" s="60">
        <v>0</v>
      </c>
      <c r="O48" s="267">
        <v>0</v>
      </c>
      <c r="P48" s="289">
        <v>0</v>
      </c>
      <c r="Q48" s="60">
        <v>0</v>
      </c>
      <c r="R48" s="60">
        <v>0</v>
      </c>
      <c r="S48" s="60">
        <v>0</v>
      </c>
      <c r="T48" s="60">
        <v>0</v>
      </c>
      <c r="U48" s="60">
        <v>0</v>
      </c>
      <c r="V48" s="60">
        <v>0</v>
      </c>
      <c r="W48" s="60">
        <v>0</v>
      </c>
      <c r="X48" s="60">
        <v>0</v>
      </c>
      <c r="Y48" s="60">
        <v>0</v>
      </c>
      <c r="Z48" s="132">
        <v>0</v>
      </c>
      <c r="AA48" s="276">
        <v>24500094</v>
      </c>
      <c r="AB48" s="60">
        <v>24500094</v>
      </c>
      <c r="AC48" s="60">
        <v>15676108</v>
      </c>
      <c r="AD48" s="60">
        <v>561728</v>
      </c>
      <c r="AE48" s="60">
        <v>0</v>
      </c>
      <c r="AF48" s="60">
        <v>180000</v>
      </c>
      <c r="AG48" s="60">
        <v>0</v>
      </c>
      <c r="AH48" s="60">
        <v>180000</v>
      </c>
      <c r="AI48" s="60">
        <v>20000</v>
      </c>
      <c r="AJ48" s="60">
        <v>0</v>
      </c>
      <c r="AK48" s="60">
        <v>0</v>
      </c>
      <c r="AL48" s="132">
        <v>24680094</v>
      </c>
    </row>
    <row r="49" spans="1:38" s="63" customFormat="1" x14ac:dyDescent="0.2">
      <c r="A49" s="30" t="s">
        <v>130</v>
      </c>
      <c r="B49" s="31"/>
      <c r="C49" s="31"/>
      <c r="D49" s="157" t="s">
        <v>107</v>
      </c>
      <c r="E49" s="59">
        <v>24500094</v>
      </c>
      <c r="F49" s="59">
        <v>24500094</v>
      </c>
      <c r="G49" s="59">
        <v>15676108</v>
      </c>
      <c r="H49" s="59">
        <v>561728</v>
      </c>
      <c r="I49" s="59">
        <v>0</v>
      </c>
      <c r="J49" s="59">
        <v>180000</v>
      </c>
      <c r="K49" s="59">
        <v>0</v>
      </c>
      <c r="L49" s="59">
        <v>180000</v>
      </c>
      <c r="M49" s="59">
        <v>20000</v>
      </c>
      <c r="N49" s="59">
        <v>0</v>
      </c>
      <c r="O49" s="268">
        <v>0</v>
      </c>
      <c r="P49" s="290">
        <v>0</v>
      </c>
      <c r="Q49" s="59">
        <v>0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59">
        <v>0</v>
      </c>
      <c r="X49" s="59">
        <v>0</v>
      </c>
      <c r="Y49" s="59">
        <v>0</v>
      </c>
      <c r="Z49" s="133">
        <v>0</v>
      </c>
      <c r="AA49" s="277">
        <v>24500094</v>
      </c>
      <c r="AB49" s="59">
        <v>24500094</v>
      </c>
      <c r="AC49" s="59">
        <v>15676108</v>
      </c>
      <c r="AD49" s="59">
        <v>561728</v>
      </c>
      <c r="AE49" s="59">
        <v>0</v>
      </c>
      <c r="AF49" s="59">
        <v>180000</v>
      </c>
      <c r="AG49" s="59">
        <v>0</v>
      </c>
      <c r="AH49" s="59">
        <v>180000</v>
      </c>
      <c r="AI49" s="59">
        <v>20000</v>
      </c>
      <c r="AJ49" s="59">
        <v>0</v>
      </c>
      <c r="AK49" s="59">
        <v>0</v>
      </c>
      <c r="AL49" s="133">
        <v>24680094</v>
      </c>
    </row>
    <row r="50" spans="1:38" s="50" customFormat="1" ht="20.45" customHeight="1" x14ac:dyDescent="0.2">
      <c r="A50" s="97" t="s">
        <v>15</v>
      </c>
      <c r="B50" s="76" t="s">
        <v>137</v>
      </c>
      <c r="C50" s="76" t="s">
        <v>58</v>
      </c>
      <c r="D50" s="158" t="s">
        <v>235</v>
      </c>
      <c r="E50" s="46">
        <v>8338619</v>
      </c>
      <c r="F50" s="129">
        <v>8338619</v>
      </c>
      <c r="G50" s="129">
        <v>6465401</v>
      </c>
      <c r="H50" s="129">
        <v>271830</v>
      </c>
      <c r="I50" s="129">
        <v>0</v>
      </c>
      <c r="J50" s="124">
        <v>0</v>
      </c>
      <c r="K50" s="129">
        <v>0</v>
      </c>
      <c r="L50" s="129">
        <v>0</v>
      </c>
      <c r="M50" s="129">
        <v>0</v>
      </c>
      <c r="N50" s="129">
        <v>0</v>
      </c>
      <c r="O50" s="263">
        <v>0</v>
      </c>
      <c r="P50" s="284">
        <v>0</v>
      </c>
      <c r="Q50" s="263"/>
      <c r="R50" s="263"/>
      <c r="S50" s="263"/>
      <c r="T50" s="263"/>
      <c r="U50" s="124">
        <v>0</v>
      </c>
      <c r="V50" s="263"/>
      <c r="W50" s="263"/>
      <c r="X50" s="263"/>
      <c r="Y50" s="263"/>
      <c r="Z50" s="285"/>
      <c r="AA50" s="275">
        <v>8338619</v>
      </c>
      <c r="AB50" s="263">
        <v>8338619</v>
      </c>
      <c r="AC50" s="263">
        <v>6465401</v>
      </c>
      <c r="AD50" s="263">
        <v>271830</v>
      </c>
      <c r="AE50" s="263">
        <v>0</v>
      </c>
      <c r="AF50" s="263">
        <v>0</v>
      </c>
      <c r="AG50" s="263">
        <v>0</v>
      </c>
      <c r="AH50" s="263">
        <v>0</v>
      </c>
      <c r="AI50" s="263">
        <v>0</v>
      </c>
      <c r="AJ50" s="263">
        <v>0</v>
      </c>
      <c r="AK50" s="263">
        <v>0</v>
      </c>
      <c r="AL50" s="108">
        <v>8338619</v>
      </c>
    </row>
    <row r="51" spans="1:38" s="50" customFormat="1" x14ac:dyDescent="0.2">
      <c r="A51" s="97" t="s">
        <v>169</v>
      </c>
      <c r="B51" s="76" t="s">
        <v>89</v>
      </c>
      <c r="C51" s="76" t="s">
        <v>72</v>
      </c>
      <c r="D51" s="159" t="s">
        <v>165</v>
      </c>
      <c r="E51" s="46">
        <v>50000</v>
      </c>
      <c r="F51" s="129">
        <v>50000</v>
      </c>
      <c r="G51" s="129">
        <v>0</v>
      </c>
      <c r="H51" s="129">
        <v>0</v>
      </c>
      <c r="I51" s="129">
        <v>0</v>
      </c>
      <c r="J51" s="124">
        <v>0</v>
      </c>
      <c r="K51" s="130">
        <v>0</v>
      </c>
      <c r="L51" s="130">
        <v>0</v>
      </c>
      <c r="M51" s="130">
        <v>0</v>
      </c>
      <c r="N51" s="130">
        <v>0</v>
      </c>
      <c r="O51" s="264">
        <v>0</v>
      </c>
      <c r="P51" s="284">
        <v>0</v>
      </c>
      <c r="Q51" s="264"/>
      <c r="R51" s="264"/>
      <c r="S51" s="264"/>
      <c r="T51" s="264"/>
      <c r="U51" s="124">
        <v>0</v>
      </c>
      <c r="V51" s="264"/>
      <c r="W51" s="264"/>
      <c r="X51" s="264"/>
      <c r="Y51" s="264"/>
      <c r="Z51" s="286"/>
      <c r="AA51" s="275">
        <v>50000</v>
      </c>
      <c r="AB51" s="263">
        <v>50000</v>
      </c>
      <c r="AC51" s="263">
        <v>0</v>
      </c>
      <c r="AD51" s="263">
        <v>0</v>
      </c>
      <c r="AE51" s="263">
        <v>0</v>
      </c>
      <c r="AF51" s="263">
        <v>0</v>
      </c>
      <c r="AG51" s="263">
        <v>0</v>
      </c>
      <c r="AH51" s="263">
        <v>0</v>
      </c>
      <c r="AI51" s="263">
        <v>0</v>
      </c>
      <c r="AJ51" s="263">
        <v>0</v>
      </c>
      <c r="AK51" s="263">
        <v>0</v>
      </c>
      <c r="AL51" s="108">
        <v>50000</v>
      </c>
    </row>
    <row r="52" spans="1:38" s="50" customFormat="1" x14ac:dyDescent="0.2">
      <c r="A52" s="75" t="s">
        <v>0</v>
      </c>
      <c r="B52" s="93" t="s">
        <v>114</v>
      </c>
      <c r="C52" s="103">
        <v>1030</v>
      </c>
      <c r="D52" s="136" t="s">
        <v>1</v>
      </c>
      <c r="E52" s="46">
        <v>54000</v>
      </c>
      <c r="F52" s="129">
        <v>54000</v>
      </c>
      <c r="G52" s="129">
        <v>0</v>
      </c>
      <c r="H52" s="129">
        <v>0</v>
      </c>
      <c r="I52" s="129">
        <v>0</v>
      </c>
      <c r="J52" s="124">
        <v>0</v>
      </c>
      <c r="K52" s="130">
        <v>0</v>
      </c>
      <c r="L52" s="130">
        <v>0</v>
      </c>
      <c r="M52" s="130">
        <v>0</v>
      </c>
      <c r="N52" s="130">
        <v>0</v>
      </c>
      <c r="O52" s="264">
        <v>0</v>
      </c>
      <c r="P52" s="284">
        <v>0</v>
      </c>
      <c r="Q52" s="264"/>
      <c r="R52" s="264"/>
      <c r="S52" s="264"/>
      <c r="T52" s="264"/>
      <c r="U52" s="124">
        <v>0</v>
      </c>
      <c r="V52" s="264"/>
      <c r="W52" s="264"/>
      <c r="X52" s="264"/>
      <c r="Y52" s="264"/>
      <c r="Z52" s="286"/>
      <c r="AA52" s="275">
        <v>54000</v>
      </c>
      <c r="AB52" s="263">
        <v>54000</v>
      </c>
      <c r="AC52" s="263">
        <v>0</v>
      </c>
      <c r="AD52" s="263">
        <v>0</v>
      </c>
      <c r="AE52" s="263">
        <v>0</v>
      </c>
      <c r="AF52" s="263">
        <v>0</v>
      </c>
      <c r="AG52" s="263">
        <v>0</v>
      </c>
      <c r="AH52" s="263">
        <v>0</v>
      </c>
      <c r="AI52" s="263">
        <v>0</v>
      </c>
      <c r="AJ52" s="263">
        <v>0</v>
      </c>
      <c r="AK52" s="263">
        <v>0</v>
      </c>
      <c r="AL52" s="108">
        <v>54000</v>
      </c>
    </row>
    <row r="53" spans="1:38" s="50" customFormat="1" x14ac:dyDescent="0.2">
      <c r="A53" s="75" t="s">
        <v>2</v>
      </c>
      <c r="B53" s="93" t="s">
        <v>3</v>
      </c>
      <c r="C53" s="103" t="s">
        <v>79</v>
      </c>
      <c r="D53" s="160" t="s">
        <v>216</v>
      </c>
      <c r="E53" s="46">
        <v>35000</v>
      </c>
      <c r="F53" s="129">
        <v>35000</v>
      </c>
      <c r="G53" s="129">
        <v>0</v>
      </c>
      <c r="H53" s="129">
        <v>0</v>
      </c>
      <c r="I53" s="129">
        <v>0</v>
      </c>
      <c r="J53" s="124">
        <v>0</v>
      </c>
      <c r="K53" s="131">
        <v>0</v>
      </c>
      <c r="L53" s="131">
        <v>0</v>
      </c>
      <c r="M53" s="131">
        <v>0</v>
      </c>
      <c r="N53" s="131">
        <v>0</v>
      </c>
      <c r="O53" s="265">
        <v>0</v>
      </c>
      <c r="P53" s="284">
        <v>0</v>
      </c>
      <c r="Q53" s="265"/>
      <c r="R53" s="265"/>
      <c r="S53" s="265"/>
      <c r="T53" s="265"/>
      <c r="U53" s="124">
        <v>0</v>
      </c>
      <c r="V53" s="265"/>
      <c r="W53" s="265"/>
      <c r="X53" s="265"/>
      <c r="Y53" s="265"/>
      <c r="Z53" s="287"/>
      <c r="AA53" s="275">
        <v>35000</v>
      </c>
      <c r="AB53" s="263">
        <v>35000</v>
      </c>
      <c r="AC53" s="263">
        <v>0</v>
      </c>
      <c r="AD53" s="263">
        <v>0</v>
      </c>
      <c r="AE53" s="263">
        <v>0</v>
      </c>
      <c r="AF53" s="263">
        <v>0</v>
      </c>
      <c r="AG53" s="263">
        <v>0</v>
      </c>
      <c r="AH53" s="263">
        <v>0</v>
      </c>
      <c r="AI53" s="263">
        <v>0</v>
      </c>
      <c r="AJ53" s="263">
        <v>0</v>
      </c>
      <c r="AK53" s="263">
        <v>0</v>
      </c>
      <c r="AL53" s="108">
        <v>35000</v>
      </c>
    </row>
    <row r="54" spans="1:38" s="50" customFormat="1" x14ac:dyDescent="0.2">
      <c r="A54" s="75" t="s">
        <v>4</v>
      </c>
      <c r="B54" s="93" t="s">
        <v>115</v>
      </c>
      <c r="C54" s="103" t="s">
        <v>79</v>
      </c>
      <c r="D54" s="160" t="s">
        <v>66</v>
      </c>
      <c r="E54" s="46">
        <v>493230</v>
      </c>
      <c r="F54" s="129">
        <v>493230</v>
      </c>
      <c r="G54" s="129">
        <v>0</v>
      </c>
      <c r="H54" s="129">
        <v>0</v>
      </c>
      <c r="I54" s="129">
        <v>0</v>
      </c>
      <c r="J54" s="124">
        <v>0</v>
      </c>
      <c r="K54" s="131">
        <v>0</v>
      </c>
      <c r="L54" s="131">
        <v>0</v>
      </c>
      <c r="M54" s="131">
        <v>0</v>
      </c>
      <c r="N54" s="131">
        <v>0</v>
      </c>
      <c r="O54" s="265">
        <v>0</v>
      </c>
      <c r="P54" s="284">
        <v>0</v>
      </c>
      <c r="Q54" s="265"/>
      <c r="R54" s="265"/>
      <c r="S54" s="265"/>
      <c r="T54" s="265"/>
      <c r="U54" s="124">
        <v>0</v>
      </c>
      <c r="V54" s="265"/>
      <c r="W54" s="265"/>
      <c r="X54" s="265"/>
      <c r="Y54" s="265"/>
      <c r="Z54" s="287"/>
      <c r="AA54" s="275">
        <v>493230</v>
      </c>
      <c r="AB54" s="263">
        <v>493230</v>
      </c>
      <c r="AC54" s="263">
        <v>0</v>
      </c>
      <c r="AD54" s="263">
        <v>0</v>
      </c>
      <c r="AE54" s="263">
        <v>0</v>
      </c>
      <c r="AF54" s="263">
        <v>0</v>
      </c>
      <c r="AG54" s="263">
        <v>0</v>
      </c>
      <c r="AH54" s="263">
        <v>0</v>
      </c>
      <c r="AI54" s="263">
        <v>0</v>
      </c>
      <c r="AJ54" s="263">
        <v>0</v>
      </c>
      <c r="AK54" s="263">
        <v>0</v>
      </c>
      <c r="AL54" s="108">
        <v>493230</v>
      </c>
    </row>
    <row r="55" spans="1:38" s="50" customFormat="1" ht="16.5" customHeight="1" x14ac:dyDescent="0.2">
      <c r="A55" s="75" t="s">
        <v>5</v>
      </c>
      <c r="B55" s="93" t="s">
        <v>108</v>
      </c>
      <c r="C55" s="93" t="s">
        <v>79</v>
      </c>
      <c r="D55" s="136" t="s">
        <v>125</v>
      </c>
      <c r="E55" s="46">
        <v>95000</v>
      </c>
      <c r="F55" s="129">
        <v>95000</v>
      </c>
      <c r="G55" s="129">
        <v>0</v>
      </c>
      <c r="H55" s="129">
        <v>0</v>
      </c>
      <c r="I55" s="129">
        <v>0</v>
      </c>
      <c r="J55" s="124">
        <v>0</v>
      </c>
      <c r="K55" s="130">
        <v>0</v>
      </c>
      <c r="L55" s="130">
        <v>0</v>
      </c>
      <c r="M55" s="130">
        <v>0</v>
      </c>
      <c r="N55" s="130">
        <v>0</v>
      </c>
      <c r="O55" s="264">
        <v>0</v>
      </c>
      <c r="P55" s="284">
        <v>0</v>
      </c>
      <c r="Q55" s="264"/>
      <c r="R55" s="264"/>
      <c r="S55" s="264"/>
      <c r="T55" s="264"/>
      <c r="U55" s="124">
        <v>0</v>
      </c>
      <c r="V55" s="264"/>
      <c r="W55" s="264"/>
      <c r="X55" s="264"/>
      <c r="Y55" s="264"/>
      <c r="Z55" s="286"/>
      <c r="AA55" s="275">
        <v>95000</v>
      </c>
      <c r="AB55" s="263">
        <v>95000</v>
      </c>
      <c r="AC55" s="263">
        <v>0</v>
      </c>
      <c r="AD55" s="263">
        <v>0</v>
      </c>
      <c r="AE55" s="263">
        <v>0</v>
      </c>
      <c r="AF55" s="263">
        <v>0</v>
      </c>
      <c r="AG55" s="263">
        <v>0</v>
      </c>
      <c r="AH55" s="263">
        <v>0</v>
      </c>
      <c r="AI55" s="263">
        <v>0</v>
      </c>
      <c r="AJ55" s="263">
        <v>0</v>
      </c>
      <c r="AK55" s="263">
        <v>0</v>
      </c>
      <c r="AL55" s="108">
        <v>95000</v>
      </c>
    </row>
    <row r="56" spans="1:38" s="50" customFormat="1" x14ac:dyDescent="0.2">
      <c r="A56" s="75" t="s">
        <v>156</v>
      </c>
      <c r="B56" s="93" t="s">
        <v>157</v>
      </c>
      <c r="C56" s="93" t="s">
        <v>80</v>
      </c>
      <c r="D56" s="159" t="s">
        <v>158</v>
      </c>
      <c r="E56" s="46">
        <v>1707600</v>
      </c>
      <c r="F56" s="129">
        <v>1707600</v>
      </c>
      <c r="G56" s="129">
        <v>0</v>
      </c>
      <c r="H56" s="129">
        <v>0</v>
      </c>
      <c r="I56" s="129">
        <v>0</v>
      </c>
      <c r="J56" s="124">
        <v>0</v>
      </c>
      <c r="K56" s="130">
        <v>0</v>
      </c>
      <c r="L56" s="130">
        <v>0</v>
      </c>
      <c r="M56" s="130">
        <v>0</v>
      </c>
      <c r="N56" s="130">
        <v>0</v>
      </c>
      <c r="O56" s="264">
        <v>0</v>
      </c>
      <c r="P56" s="284">
        <v>0</v>
      </c>
      <c r="Q56" s="264"/>
      <c r="R56" s="264"/>
      <c r="S56" s="264"/>
      <c r="T56" s="264"/>
      <c r="U56" s="124">
        <v>0</v>
      </c>
      <c r="V56" s="264"/>
      <c r="W56" s="264"/>
      <c r="X56" s="264"/>
      <c r="Y56" s="264"/>
      <c r="Z56" s="286"/>
      <c r="AA56" s="275">
        <v>1707600</v>
      </c>
      <c r="AB56" s="263">
        <v>1707600</v>
      </c>
      <c r="AC56" s="263">
        <v>0</v>
      </c>
      <c r="AD56" s="263">
        <v>0</v>
      </c>
      <c r="AE56" s="263">
        <v>0</v>
      </c>
      <c r="AF56" s="263">
        <v>0</v>
      </c>
      <c r="AG56" s="263">
        <v>0</v>
      </c>
      <c r="AH56" s="263">
        <v>0</v>
      </c>
      <c r="AI56" s="263">
        <v>0</v>
      </c>
      <c r="AJ56" s="263">
        <v>0</v>
      </c>
      <c r="AK56" s="263">
        <v>0</v>
      </c>
      <c r="AL56" s="108">
        <v>1707600</v>
      </c>
    </row>
    <row r="57" spans="1:38" s="50" customFormat="1" x14ac:dyDescent="0.2">
      <c r="A57" s="75" t="s">
        <v>6</v>
      </c>
      <c r="B57" s="93" t="s">
        <v>109</v>
      </c>
      <c r="C57" s="93" t="s">
        <v>78</v>
      </c>
      <c r="D57" s="159" t="s">
        <v>148</v>
      </c>
      <c r="E57" s="46">
        <v>29600</v>
      </c>
      <c r="F57" s="129">
        <v>29600</v>
      </c>
      <c r="G57" s="129">
        <v>0</v>
      </c>
      <c r="H57" s="129">
        <v>0</v>
      </c>
      <c r="I57" s="129">
        <v>0</v>
      </c>
      <c r="J57" s="124">
        <v>0</v>
      </c>
      <c r="K57" s="130">
        <v>0</v>
      </c>
      <c r="L57" s="130">
        <v>0</v>
      </c>
      <c r="M57" s="130">
        <v>0</v>
      </c>
      <c r="N57" s="130">
        <v>0</v>
      </c>
      <c r="O57" s="264">
        <v>0</v>
      </c>
      <c r="P57" s="284">
        <v>0</v>
      </c>
      <c r="Q57" s="264"/>
      <c r="R57" s="264"/>
      <c r="S57" s="264"/>
      <c r="T57" s="264"/>
      <c r="U57" s="124">
        <v>0</v>
      </c>
      <c r="V57" s="264"/>
      <c r="W57" s="264"/>
      <c r="X57" s="264"/>
      <c r="Y57" s="264"/>
      <c r="Z57" s="286"/>
      <c r="AA57" s="275">
        <v>29600</v>
      </c>
      <c r="AB57" s="263">
        <v>29600</v>
      </c>
      <c r="AC57" s="263">
        <v>0</v>
      </c>
      <c r="AD57" s="263">
        <v>0</v>
      </c>
      <c r="AE57" s="263">
        <v>0</v>
      </c>
      <c r="AF57" s="263">
        <v>0</v>
      </c>
      <c r="AG57" s="263">
        <v>0</v>
      </c>
      <c r="AH57" s="263">
        <v>0</v>
      </c>
      <c r="AI57" s="263">
        <v>0</v>
      </c>
      <c r="AJ57" s="263">
        <v>0</v>
      </c>
      <c r="AK57" s="263">
        <v>0</v>
      </c>
      <c r="AL57" s="108">
        <v>29600</v>
      </c>
    </row>
    <row r="58" spans="1:38" s="50" customFormat="1" x14ac:dyDescent="0.2">
      <c r="A58" s="75" t="s">
        <v>8</v>
      </c>
      <c r="B58" s="93" t="s">
        <v>7</v>
      </c>
      <c r="C58" s="103" t="s">
        <v>71</v>
      </c>
      <c r="D58" s="160" t="s">
        <v>116</v>
      </c>
      <c r="E58" s="46">
        <v>3100</v>
      </c>
      <c r="F58" s="129">
        <v>3100</v>
      </c>
      <c r="G58" s="129">
        <v>0</v>
      </c>
      <c r="H58" s="129">
        <v>0</v>
      </c>
      <c r="I58" s="129">
        <v>0</v>
      </c>
      <c r="J58" s="124">
        <v>0</v>
      </c>
      <c r="K58" s="131">
        <v>0</v>
      </c>
      <c r="L58" s="131">
        <v>0</v>
      </c>
      <c r="M58" s="131">
        <v>0</v>
      </c>
      <c r="N58" s="131">
        <v>0</v>
      </c>
      <c r="O58" s="265">
        <v>0</v>
      </c>
      <c r="P58" s="284">
        <v>0</v>
      </c>
      <c r="Q58" s="265"/>
      <c r="R58" s="265"/>
      <c r="S58" s="265"/>
      <c r="T58" s="265"/>
      <c r="U58" s="124">
        <v>0</v>
      </c>
      <c r="V58" s="265"/>
      <c r="W58" s="265"/>
      <c r="X58" s="265"/>
      <c r="Y58" s="265"/>
      <c r="Z58" s="287"/>
      <c r="AA58" s="275">
        <v>3100</v>
      </c>
      <c r="AB58" s="263">
        <v>3100</v>
      </c>
      <c r="AC58" s="263">
        <v>0</v>
      </c>
      <c r="AD58" s="263">
        <v>0</v>
      </c>
      <c r="AE58" s="263">
        <v>0</v>
      </c>
      <c r="AF58" s="263">
        <v>0</v>
      </c>
      <c r="AG58" s="263">
        <v>0</v>
      </c>
      <c r="AH58" s="263">
        <v>0</v>
      </c>
      <c r="AI58" s="263">
        <v>0</v>
      </c>
      <c r="AJ58" s="263">
        <v>0</v>
      </c>
      <c r="AK58" s="263">
        <v>0</v>
      </c>
      <c r="AL58" s="108">
        <v>3100</v>
      </c>
    </row>
    <row r="59" spans="1:38" s="50" customFormat="1" x14ac:dyDescent="0.2">
      <c r="A59" s="75" t="s">
        <v>9</v>
      </c>
      <c r="B59" s="93" t="s">
        <v>10</v>
      </c>
      <c r="C59" s="103" t="s">
        <v>71</v>
      </c>
      <c r="D59" s="160" t="s">
        <v>117</v>
      </c>
      <c r="E59" s="46">
        <v>10400</v>
      </c>
      <c r="F59" s="129">
        <v>10400</v>
      </c>
      <c r="G59" s="129">
        <v>0</v>
      </c>
      <c r="H59" s="129">
        <v>0</v>
      </c>
      <c r="I59" s="129">
        <v>0</v>
      </c>
      <c r="J59" s="124">
        <v>0</v>
      </c>
      <c r="K59" s="131">
        <v>0</v>
      </c>
      <c r="L59" s="131">
        <v>0</v>
      </c>
      <c r="M59" s="131">
        <v>0</v>
      </c>
      <c r="N59" s="131">
        <v>0</v>
      </c>
      <c r="O59" s="265">
        <v>0</v>
      </c>
      <c r="P59" s="284">
        <v>0</v>
      </c>
      <c r="Q59" s="265"/>
      <c r="R59" s="265"/>
      <c r="S59" s="265"/>
      <c r="T59" s="265"/>
      <c r="U59" s="124">
        <v>0</v>
      </c>
      <c r="V59" s="265"/>
      <c r="W59" s="265"/>
      <c r="X59" s="265"/>
      <c r="Y59" s="265"/>
      <c r="Z59" s="287"/>
      <c r="AA59" s="275">
        <v>10400</v>
      </c>
      <c r="AB59" s="263">
        <v>10400</v>
      </c>
      <c r="AC59" s="263">
        <v>0</v>
      </c>
      <c r="AD59" s="263">
        <v>0</v>
      </c>
      <c r="AE59" s="263">
        <v>0</v>
      </c>
      <c r="AF59" s="263">
        <v>0</v>
      </c>
      <c r="AG59" s="263">
        <v>0</v>
      </c>
      <c r="AH59" s="263">
        <v>0</v>
      </c>
      <c r="AI59" s="263">
        <v>0</v>
      </c>
      <c r="AJ59" s="263">
        <v>0</v>
      </c>
      <c r="AK59" s="263">
        <v>0</v>
      </c>
      <c r="AL59" s="108">
        <v>10400</v>
      </c>
    </row>
    <row r="60" spans="1:38" s="50" customFormat="1" x14ac:dyDescent="0.2">
      <c r="A60" s="91" t="s">
        <v>276</v>
      </c>
      <c r="B60" s="92" t="s">
        <v>277</v>
      </c>
      <c r="C60" s="104" t="s">
        <v>80</v>
      </c>
      <c r="D60" s="160" t="s">
        <v>278</v>
      </c>
      <c r="E60" s="46">
        <v>12764881</v>
      </c>
      <c r="F60" s="129">
        <v>12764881</v>
      </c>
      <c r="G60" s="129">
        <v>9210707</v>
      </c>
      <c r="H60" s="129">
        <v>289898</v>
      </c>
      <c r="I60" s="129">
        <v>0</v>
      </c>
      <c r="J60" s="124">
        <v>180000</v>
      </c>
      <c r="K60" s="131">
        <v>0</v>
      </c>
      <c r="L60" s="131">
        <v>180000</v>
      </c>
      <c r="M60" s="131">
        <v>20000</v>
      </c>
      <c r="N60" s="131">
        <v>0</v>
      </c>
      <c r="O60" s="265">
        <v>0</v>
      </c>
      <c r="P60" s="284">
        <v>0</v>
      </c>
      <c r="Q60" s="265"/>
      <c r="R60" s="265"/>
      <c r="S60" s="265"/>
      <c r="T60" s="265"/>
      <c r="U60" s="124">
        <v>0</v>
      </c>
      <c r="V60" s="265"/>
      <c r="W60" s="265"/>
      <c r="X60" s="265"/>
      <c r="Y60" s="265"/>
      <c r="Z60" s="287"/>
      <c r="AA60" s="275">
        <v>12764881</v>
      </c>
      <c r="AB60" s="263">
        <v>12764881</v>
      </c>
      <c r="AC60" s="263">
        <v>9210707</v>
      </c>
      <c r="AD60" s="263">
        <v>289898</v>
      </c>
      <c r="AE60" s="263">
        <v>0</v>
      </c>
      <c r="AF60" s="263">
        <v>180000</v>
      </c>
      <c r="AG60" s="263">
        <v>0</v>
      </c>
      <c r="AH60" s="263">
        <v>180000</v>
      </c>
      <c r="AI60" s="263">
        <v>20000</v>
      </c>
      <c r="AJ60" s="263">
        <v>0</v>
      </c>
      <c r="AK60" s="263">
        <v>0</v>
      </c>
      <c r="AL60" s="108">
        <v>12944881</v>
      </c>
    </row>
    <row r="61" spans="1:38" s="50" customFormat="1" ht="38.25" x14ac:dyDescent="0.2">
      <c r="A61" s="91" t="s">
        <v>12</v>
      </c>
      <c r="B61" s="92" t="s">
        <v>99</v>
      </c>
      <c r="C61" s="104" t="s">
        <v>81</v>
      </c>
      <c r="D61" s="136" t="s">
        <v>149</v>
      </c>
      <c r="E61" s="46">
        <v>800000</v>
      </c>
      <c r="F61" s="129">
        <v>800000</v>
      </c>
      <c r="G61" s="129">
        <v>0</v>
      </c>
      <c r="H61" s="129">
        <v>0</v>
      </c>
      <c r="I61" s="129">
        <v>0</v>
      </c>
      <c r="J61" s="124">
        <v>0</v>
      </c>
      <c r="K61" s="130">
        <v>0</v>
      </c>
      <c r="L61" s="130">
        <v>0</v>
      </c>
      <c r="M61" s="130">
        <v>0</v>
      </c>
      <c r="N61" s="130">
        <v>0</v>
      </c>
      <c r="O61" s="264">
        <v>0</v>
      </c>
      <c r="P61" s="284">
        <v>0</v>
      </c>
      <c r="Q61" s="264"/>
      <c r="R61" s="264"/>
      <c r="S61" s="264"/>
      <c r="T61" s="264"/>
      <c r="U61" s="124">
        <v>0</v>
      </c>
      <c r="V61" s="264"/>
      <c r="W61" s="264"/>
      <c r="X61" s="264"/>
      <c r="Y61" s="264"/>
      <c r="Z61" s="286"/>
      <c r="AA61" s="275">
        <v>800000</v>
      </c>
      <c r="AB61" s="263">
        <v>800000</v>
      </c>
      <c r="AC61" s="263">
        <v>0</v>
      </c>
      <c r="AD61" s="263">
        <v>0</v>
      </c>
      <c r="AE61" s="263">
        <v>0</v>
      </c>
      <c r="AF61" s="263">
        <v>0</v>
      </c>
      <c r="AG61" s="263">
        <v>0</v>
      </c>
      <c r="AH61" s="263">
        <v>0</v>
      </c>
      <c r="AI61" s="263">
        <v>0</v>
      </c>
      <c r="AJ61" s="263">
        <v>0</v>
      </c>
      <c r="AK61" s="263">
        <v>0</v>
      </c>
      <c r="AL61" s="108">
        <v>800000</v>
      </c>
    </row>
    <row r="62" spans="1:38" s="50" customFormat="1" ht="25.5" x14ac:dyDescent="0.2">
      <c r="A62" s="91" t="s">
        <v>151</v>
      </c>
      <c r="B62" s="92" t="s">
        <v>152</v>
      </c>
      <c r="C62" s="92" t="s">
        <v>81</v>
      </c>
      <c r="D62" s="135" t="s">
        <v>150</v>
      </c>
      <c r="E62" s="46">
        <v>11164</v>
      </c>
      <c r="F62" s="129">
        <v>11164</v>
      </c>
      <c r="G62" s="129">
        <v>0</v>
      </c>
      <c r="H62" s="129">
        <v>0</v>
      </c>
      <c r="I62" s="129">
        <v>0</v>
      </c>
      <c r="J62" s="124">
        <v>0</v>
      </c>
      <c r="K62" s="126">
        <v>0</v>
      </c>
      <c r="L62" s="126">
        <v>0</v>
      </c>
      <c r="M62" s="126">
        <v>0</v>
      </c>
      <c r="N62" s="126">
        <v>0</v>
      </c>
      <c r="O62" s="269">
        <v>0</v>
      </c>
      <c r="P62" s="284">
        <v>0</v>
      </c>
      <c r="Q62" s="269"/>
      <c r="R62" s="269"/>
      <c r="S62" s="269"/>
      <c r="T62" s="269"/>
      <c r="U62" s="124">
        <v>0</v>
      </c>
      <c r="V62" s="269"/>
      <c r="W62" s="269"/>
      <c r="X62" s="269"/>
      <c r="Y62" s="269"/>
      <c r="Z62" s="291"/>
      <c r="AA62" s="275">
        <v>11164</v>
      </c>
      <c r="AB62" s="263">
        <v>11164</v>
      </c>
      <c r="AC62" s="263">
        <v>0</v>
      </c>
      <c r="AD62" s="263">
        <v>0</v>
      </c>
      <c r="AE62" s="263">
        <v>0</v>
      </c>
      <c r="AF62" s="263">
        <v>0</v>
      </c>
      <c r="AG62" s="263">
        <v>0</v>
      </c>
      <c r="AH62" s="263">
        <v>0</v>
      </c>
      <c r="AI62" s="263">
        <v>0</v>
      </c>
      <c r="AJ62" s="263">
        <v>0</v>
      </c>
      <c r="AK62" s="263">
        <v>0</v>
      </c>
      <c r="AL62" s="108">
        <v>11164</v>
      </c>
    </row>
    <row r="63" spans="1:38" s="50" customFormat="1" ht="25.5" x14ac:dyDescent="0.2">
      <c r="A63" s="91" t="s">
        <v>11</v>
      </c>
      <c r="B63" s="92" t="s">
        <v>41</v>
      </c>
      <c r="C63" s="92" t="s">
        <v>59</v>
      </c>
      <c r="D63" s="136" t="s">
        <v>153</v>
      </c>
      <c r="E63" s="46">
        <v>21000</v>
      </c>
      <c r="F63" s="129">
        <v>21000</v>
      </c>
      <c r="G63" s="129">
        <v>0</v>
      </c>
      <c r="H63" s="129">
        <v>0</v>
      </c>
      <c r="I63" s="129">
        <v>0</v>
      </c>
      <c r="J63" s="124">
        <v>0</v>
      </c>
      <c r="K63" s="130">
        <v>0</v>
      </c>
      <c r="L63" s="130">
        <v>0</v>
      </c>
      <c r="M63" s="130">
        <v>0</v>
      </c>
      <c r="N63" s="130">
        <v>0</v>
      </c>
      <c r="O63" s="264">
        <v>0</v>
      </c>
      <c r="P63" s="284">
        <v>0</v>
      </c>
      <c r="Q63" s="264"/>
      <c r="R63" s="264"/>
      <c r="S63" s="264"/>
      <c r="T63" s="264"/>
      <c r="U63" s="124">
        <v>0</v>
      </c>
      <c r="V63" s="264"/>
      <c r="W63" s="264"/>
      <c r="X63" s="264"/>
      <c r="Y63" s="264"/>
      <c r="Z63" s="286"/>
      <c r="AA63" s="275">
        <v>21000</v>
      </c>
      <c r="AB63" s="263">
        <v>21000</v>
      </c>
      <c r="AC63" s="263">
        <v>0</v>
      </c>
      <c r="AD63" s="263">
        <v>0</v>
      </c>
      <c r="AE63" s="263">
        <v>0</v>
      </c>
      <c r="AF63" s="263">
        <v>0</v>
      </c>
      <c r="AG63" s="263">
        <v>0</v>
      </c>
      <c r="AH63" s="263">
        <v>0</v>
      </c>
      <c r="AI63" s="263">
        <v>0</v>
      </c>
      <c r="AJ63" s="263">
        <v>0</v>
      </c>
      <c r="AK63" s="263">
        <v>0</v>
      </c>
      <c r="AL63" s="108">
        <v>21000</v>
      </c>
    </row>
    <row r="64" spans="1:38" s="50" customFormat="1" x14ac:dyDescent="0.2">
      <c r="A64" s="91" t="s">
        <v>288</v>
      </c>
      <c r="B64" s="92" t="s">
        <v>289</v>
      </c>
      <c r="C64" s="92" t="s">
        <v>78</v>
      </c>
      <c r="D64" s="136" t="s">
        <v>290</v>
      </c>
      <c r="E64" s="46">
        <v>1000</v>
      </c>
      <c r="F64" s="129">
        <v>1000</v>
      </c>
      <c r="G64" s="129">
        <v>0</v>
      </c>
      <c r="H64" s="129">
        <v>0</v>
      </c>
      <c r="I64" s="129">
        <v>0</v>
      </c>
      <c r="J64" s="124">
        <v>0</v>
      </c>
      <c r="K64" s="130">
        <v>0</v>
      </c>
      <c r="L64" s="130">
        <v>0</v>
      </c>
      <c r="M64" s="130">
        <v>0</v>
      </c>
      <c r="N64" s="130">
        <v>0</v>
      </c>
      <c r="O64" s="264">
        <v>0</v>
      </c>
      <c r="P64" s="284">
        <v>0</v>
      </c>
      <c r="Q64" s="264"/>
      <c r="R64" s="264"/>
      <c r="S64" s="264"/>
      <c r="T64" s="264"/>
      <c r="U64" s="124">
        <v>0</v>
      </c>
      <c r="V64" s="264"/>
      <c r="W64" s="264"/>
      <c r="X64" s="264"/>
      <c r="Y64" s="264"/>
      <c r="Z64" s="286"/>
      <c r="AA64" s="275">
        <v>1000</v>
      </c>
      <c r="AB64" s="263">
        <v>1000</v>
      </c>
      <c r="AC64" s="263">
        <v>0</v>
      </c>
      <c r="AD64" s="263">
        <v>0</v>
      </c>
      <c r="AE64" s="263">
        <v>0</v>
      </c>
      <c r="AF64" s="263">
        <v>0</v>
      </c>
      <c r="AG64" s="263">
        <v>0</v>
      </c>
      <c r="AH64" s="263">
        <v>0</v>
      </c>
      <c r="AI64" s="263">
        <v>0</v>
      </c>
      <c r="AJ64" s="263">
        <v>0</v>
      </c>
      <c r="AK64" s="263">
        <v>0</v>
      </c>
      <c r="AL64" s="108">
        <v>1000</v>
      </c>
    </row>
    <row r="65" spans="1:38" s="50" customFormat="1" ht="38.25" hidden="1" x14ac:dyDescent="0.2">
      <c r="A65" s="91" t="s">
        <v>309</v>
      </c>
      <c r="B65" s="92" t="s">
        <v>310</v>
      </c>
      <c r="C65" s="92" t="s">
        <v>82</v>
      </c>
      <c r="D65" s="136" t="s">
        <v>311</v>
      </c>
      <c r="E65" s="46">
        <v>0</v>
      </c>
      <c r="F65" s="129">
        <v>0</v>
      </c>
      <c r="G65" s="129">
        <v>0</v>
      </c>
      <c r="H65" s="129">
        <v>0</v>
      </c>
      <c r="I65" s="129">
        <v>0</v>
      </c>
      <c r="J65" s="124">
        <v>0</v>
      </c>
      <c r="K65" s="130">
        <v>0</v>
      </c>
      <c r="L65" s="130">
        <v>0</v>
      </c>
      <c r="M65" s="130">
        <v>0</v>
      </c>
      <c r="N65" s="130">
        <v>0</v>
      </c>
      <c r="O65" s="264">
        <v>0</v>
      </c>
      <c r="P65" s="284">
        <v>0</v>
      </c>
      <c r="Q65" s="264"/>
      <c r="R65" s="264"/>
      <c r="S65" s="264"/>
      <c r="T65" s="264"/>
      <c r="U65" s="124">
        <v>0</v>
      </c>
      <c r="V65" s="264"/>
      <c r="W65" s="264"/>
      <c r="X65" s="264"/>
      <c r="Y65" s="264"/>
      <c r="Z65" s="286"/>
      <c r="AA65" s="275">
        <v>0</v>
      </c>
      <c r="AB65" s="263">
        <v>0</v>
      </c>
      <c r="AC65" s="263">
        <v>0</v>
      </c>
      <c r="AD65" s="263">
        <v>0</v>
      </c>
      <c r="AE65" s="263">
        <v>0</v>
      </c>
      <c r="AF65" s="263">
        <v>0</v>
      </c>
      <c r="AG65" s="263">
        <v>0</v>
      </c>
      <c r="AH65" s="263">
        <v>0</v>
      </c>
      <c r="AI65" s="263">
        <v>0</v>
      </c>
      <c r="AJ65" s="263">
        <v>0</v>
      </c>
      <c r="AK65" s="263">
        <v>0</v>
      </c>
      <c r="AL65" s="108">
        <v>0</v>
      </c>
    </row>
    <row r="66" spans="1:38" s="50" customFormat="1" ht="26.25" thickBot="1" x14ac:dyDescent="0.25">
      <c r="A66" s="101" t="s">
        <v>154</v>
      </c>
      <c r="B66" s="102" t="s">
        <v>155</v>
      </c>
      <c r="C66" s="102" t="s">
        <v>78</v>
      </c>
      <c r="D66" s="172" t="s">
        <v>259</v>
      </c>
      <c r="E66" s="169">
        <v>85500</v>
      </c>
      <c r="F66" s="139">
        <v>85500</v>
      </c>
      <c r="G66" s="139">
        <v>0</v>
      </c>
      <c r="H66" s="139">
        <v>0</v>
      </c>
      <c r="I66" s="139">
        <v>0</v>
      </c>
      <c r="J66" s="140">
        <v>0</v>
      </c>
      <c r="K66" s="153">
        <v>0</v>
      </c>
      <c r="L66" s="153">
        <v>0</v>
      </c>
      <c r="M66" s="153">
        <v>0</v>
      </c>
      <c r="N66" s="153">
        <v>0</v>
      </c>
      <c r="O66" s="271">
        <v>0</v>
      </c>
      <c r="P66" s="284">
        <v>0</v>
      </c>
      <c r="Q66" s="271"/>
      <c r="R66" s="271"/>
      <c r="S66" s="271"/>
      <c r="T66" s="271"/>
      <c r="U66" s="140">
        <v>0</v>
      </c>
      <c r="V66" s="271"/>
      <c r="W66" s="271"/>
      <c r="X66" s="271"/>
      <c r="Y66" s="271"/>
      <c r="Z66" s="294"/>
      <c r="AA66" s="275">
        <v>85500</v>
      </c>
      <c r="AB66" s="263">
        <v>85500</v>
      </c>
      <c r="AC66" s="263">
        <v>0</v>
      </c>
      <c r="AD66" s="263">
        <v>0</v>
      </c>
      <c r="AE66" s="263">
        <v>0</v>
      </c>
      <c r="AF66" s="263">
        <v>0</v>
      </c>
      <c r="AG66" s="263">
        <v>0</v>
      </c>
      <c r="AH66" s="263">
        <v>0</v>
      </c>
      <c r="AI66" s="263">
        <v>0</v>
      </c>
      <c r="AJ66" s="263">
        <v>0</v>
      </c>
      <c r="AK66" s="263">
        <v>0</v>
      </c>
      <c r="AL66" s="108">
        <v>85500</v>
      </c>
    </row>
    <row r="67" spans="1:38" s="63" customFormat="1" x14ac:dyDescent="0.2">
      <c r="A67" s="33" t="s">
        <v>96</v>
      </c>
      <c r="B67" s="34"/>
      <c r="C67" s="34"/>
      <c r="D67" s="167" t="s">
        <v>44</v>
      </c>
      <c r="E67" s="60">
        <v>22583654</v>
      </c>
      <c r="F67" s="60">
        <v>22583654</v>
      </c>
      <c r="G67" s="60">
        <v>14637176</v>
      </c>
      <c r="H67" s="60">
        <v>2162760</v>
      </c>
      <c r="I67" s="60">
        <v>0</v>
      </c>
      <c r="J67" s="60">
        <v>1785000</v>
      </c>
      <c r="K67" s="60">
        <v>1479000</v>
      </c>
      <c r="L67" s="60">
        <v>306000</v>
      </c>
      <c r="M67" s="60">
        <v>193500</v>
      </c>
      <c r="N67" s="60">
        <v>8500</v>
      </c>
      <c r="O67" s="267">
        <v>1479000</v>
      </c>
      <c r="P67" s="289">
        <v>199900</v>
      </c>
      <c r="Q67" s="60">
        <v>199900</v>
      </c>
      <c r="R67" s="60">
        <v>0</v>
      </c>
      <c r="S67" s="60">
        <v>0</v>
      </c>
      <c r="T67" s="60">
        <v>0</v>
      </c>
      <c r="U67" s="60">
        <v>0</v>
      </c>
      <c r="V67" s="60">
        <v>0</v>
      </c>
      <c r="W67" s="60">
        <v>0</v>
      </c>
      <c r="X67" s="60">
        <v>0</v>
      </c>
      <c r="Y67" s="60">
        <v>0</v>
      </c>
      <c r="Z67" s="132">
        <v>0</v>
      </c>
      <c r="AA67" s="276">
        <v>22783554</v>
      </c>
      <c r="AB67" s="60">
        <v>22783554</v>
      </c>
      <c r="AC67" s="60">
        <v>14637176</v>
      </c>
      <c r="AD67" s="60">
        <v>2162760</v>
      </c>
      <c r="AE67" s="60">
        <v>0</v>
      </c>
      <c r="AF67" s="60">
        <v>1785000</v>
      </c>
      <c r="AG67" s="60">
        <v>1479000</v>
      </c>
      <c r="AH67" s="60">
        <v>306000</v>
      </c>
      <c r="AI67" s="60">
        <v>193500</v>
      </c>
      <c r="AJ67" s="60">
        <v>8500</v>
      </c>
      <c r="AK67" s="60">
        <v>1479000</v>
      </c>
      <c r="AL67" s="132">
        <v>24568554</v>
      </c>
    </row>
    <row r="68" spans="1:38" s="63" customFormat="1" x14ac:dyDescent="0.2">
      <c r="A68" s="30" t="s">
        <v>98</v>
      </c>
      <c r="B68" s="31"/>
      <c r="C68" s="31"/>
      <c r="D68" s="157" t="s">
        <v>44</v>
      </c>
      <c r="E68" s="59">
        <v>22583654</v>
      </c>
      <c r="F68" s="59">
        <v>22583654</v>
      </c>
      <c r="G68" s="59">
        <v>14637176</v>
      </c>
      <c r="H68" s="59">
        <v>2162760</v>
      </c>
      <c r="I68" s="59">
        <v>0</v>
      </c>
      <c r="J68" s="59">
        <v>1785000</v>
      </c>
      <c r="K68" s="59">
        <v>1479000</v>
      </c>
      <c r="L68" s="59">
        <v>306000</v>
      </c>
      <c r="M68" s="59">
        <v>193500</v>
      </c>
      <c r="N68" s="59">
        <v>8500</v>
      </c>
      <c r="O68" s="268">
        <v>1479000</v>
      </c>
      <c r="P68" s="290">
        <v>199900</v>
      </c>
      <c r="Q68" s="59">
        <v>199900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59">
        <v>0</v>
      </c>
      <c r="X68" s="59">
        <v>0</v>
      </c>
      <c r="Y68" s="59">
        <v>0</v>
      </c>
      <c r="Z68" s="133">
        <v>0</v>
      </c>
      <c r="AA68" s="277">
        <v>22783554</v>
      </c>
      <c r="AB68" s="59">
        <v>22783554</v>
      </c>
      <c r="AC68" s="59">
        <v>14637176</v>
      </c>
      <c r="AD68" s="59">
        <v>2162760</v>
      </c>
      <c r="AE68" s="59">
        <v>0</v>
      </c>
      <c r="AF68" s="59">
        <v>1785000</v>
      </c>
      <c r="AG68" s="59">
        <v>1479000</v>
      </c>
      <c r="AH68" s="59">
        <v>306000</v>
      </c>
      <c r="AI68" s="59">
        <v>193500</v>
      </c>
      <c r="AJ68" s="59">
        <v>8500</v>
      </c>
      <c r="AK68" s="59">
        <v>1479000</v>
      </c>
      <c r="AL68" s="133">
        <v>24568554</v>
      </c>
    </row>
    <row r="69" spans="1:38" s="50" customFormat="1" ht="17.45" customHeight="1" x14ac:dyDescent="0.2">
      <c r="A69" s="77" t="s">
        <v>14</v>
      </c>
      <c r="B69" s="78" t="s">
        <v>137</v>
      </c>
      <c r="C69" s="76" t="s">
        <v>58</v>
      </c>
      <c r="D69" s="158" t="s">
        <v>235</v>
      </c>
      <c r="E69" s="46">
        <v>511710</v>
      </c>
      <c r="F69" s="129">
        <v>511710</v>
      </c>
      <c r="G69" s="129">
        <v>381960</v>
      </c>
      <c r="H69" s="129">
        <v>33700</v>
      </c>
      <c r="I69" s="129">
        <v>0</v>
      </c>
      <c r="J69" s="124">
        <v>0</v>
      </c>
      <c r="K69" s="129">
        <v>0</v>
      </c>
      <c r="L69" s="129">
        <v>0</v>
      </c>
      <c r="M69" s="129">
        <v>0</v>
      </c>
      <c r="N69" s="129">
        <v>0</v>
      </c>
      <c r="O69" s="263">
        <v>0</v>
      </c>
      <c r="P69" s="284">
        <v>0</v>
      </c>
      <c r="Q69" s="263"/>
      <c r="R69" s="263"/>
      <c r="S69" s="263"/>
      <c r="T69" s="263"/>
      <c r="U69" s="124">
        <v>0</v>
      </c>
      <c r="V69" s="263"/>
      <c r="W69" s="263"/>
      <c r="X69" s="263"/>
      <c r="Y69" s="263"/>
      <c r="Z69" s="285"/>
      <c r="AA69" s="275">
        <v>511710</v>
      </c>
      <c r="AB69" s="263">
        <v>511710</v>
      </c>
      <c r="AC69" s="263">
        <v>381960</v>
      </c>
      <c r="AD69" s="263">
        <v>33700</v>
      </c>
      <c r="AE69" s="263">
        <v>0</v>
      </c>
      <c r="AF69" s="263">
        <v>0</v>
      </c>
      <c r="AG69" s="263">
        <v>0</v>
      </c>
      <c r="AH69" s="263">
        <v>0</v>
      </c>
      <c r="AI69" s="263">
        <v>0</v>
      </c>
      <c r="AJ69" s="263">
        <v>0</v>
      </c>
      <c r="AK69" s="263">
        <v>0</v>
      </c>
      <c r="AL69" s="108">
        <v>511710</v>
      </c>
    </row>
    <row r="70" spans="1:38" s="50" customFormat="1" x14ac:dyDescent="0.2">
      <c r="A70" s="77" t="s">
        <v>230</v>
      </c>
      <c r="B70" s="78" t="s">
        <v>231</v>
      </c>
      <c r="C70" s="76" t="s">
        <v>86</v>
      </c>
      <c r="D70" s="158" t="s">
        <v>232</v>
      </c>
      <c r="E70" s="46">
        <v>2856478</v>
      </c>
      <c r="F70" s="129">
        <v>2856478</v>
      </c>
      <c r="G70" s="129">
        <v>1903318</v>
      </c>
      <c r="H70" s="129">
        <v>233070</v>
      </c>
      <c r="I70" s="129">
        <v>0</v>
      </c>
      <c r="J70" s="124">
        <v>131000</v>
      </c>
      <c r="K70" s="129">
        <v>121000</v>
      </c>
      <c r="L70" s="129">
        <v>10000</v>
      </c>
      <c r="M70" s="129">
        <v>0</v>
      </c>
      <c r="N70" s="129">
        <v>600</v>
      </c>
      <c r="O70" s="263">
        <v>121000</v>
      </c>
      <c r="P70" s="284">
        <v>0</v>
      </c>
      <c r="Q70" s="263"/>
      <c r="R70" s="263"/>
      <c r="S70" s="263"/>
      <c r="T70" s="263"/>
      <c r="U70" s="124">
        <v>0</v>
      </c>
      <c r="V70" s="263"/>
      <c r="W70" s="263"/>
      <c r="X70" s="263"/>
      <c r="Y70" s="263"/>
      <c r="Z70" s="285"/>
      <c r="AA70" s="275">
        <v>2856478</v>
      </c>
      <c r="AB70" s="263">
        <v>2856478</v>
      </c>
      <c r="AC70" s="263">
        <v>1903318</v>
      </c>
      <c r="AD70" s="263">
        <v>233070</v>
      </c>
      <c r="AE70" s="263">
        <v>0</v>
      </c>
      <c r="AF70" s="263">
        <v>131000</v>
      </c>
      <c r="AG70" s="263">
        <v>121000</v>
      </c>
      <c r="AH70" s="263">
        <v>10000</v>
      </c>
      <c r="AI70" s="263">
        <v>0</v>
      </c>
      <c r="AJ70" s="263">
        <v>600</v>
      </c>
      <c r="AK70" s="263">
        <v>121000</v>
      </c>
      <c r="AL70" s="108">
        <v>2987478</v>
      </c>
    </row>
    <row r="71" spans="1:38" s="50" customFormat="1" x14ac:dyDescent="0.2">
      <c r="A71" s="91" t="s">
        <v>17</v>
      </c>
      <c r="B71" s="92" t="s">
        <v>18</v>
      </c>
      <c r="C71" s="93" t="s">
        <v>86</v>
      </c>
      <c r="D71" s="159" t="s">
        <v>19</v>
      </c>
      <c r="E71" s="46">
        <v>1836609</v>
      </c>
      <c r="F71" s="129">
        <v>1836609</v>
      </c>
      <c r="G71" s="129">
        <v>914753</v>
      </c>
      <c r="H71" s="129">
        <v>294250</v>
      </c>
      <c r="I71" s="129">
        <v>0</v>
      </c>
      <c r="J71" s="124">
        <v>40000</v>
      </c>
      <c r="K71" s="130">
        <v>30000</v>
      </c>
      <c r="L71" s="130">
        <v>10000</v>
      </c>
      <c r="M71" s="130">
        <v>1500</v>
      </c>
      <c r="N71" s="130">
        <v>600</v>
      </c>
      <c r="O71" s="264">
        <v>30000</v>
      </c>
      <c r="P71" s="284">
        <v>0</v>
      </c>
      <c r="Q71" s="264"/>
      <c r="R71" s="264"/>
      <c r="S71" s="264"/>
      <c r="T71" s="264"/>
      <c r="U71" s="124">
        <v>0</v>
      </c>
      <c r="V71" s="264"/>
      <c r="W71" s="264"/>
      <c r="X71" s="264"/>
      <c r="Y71" s="264"/>
      <c r="Z71" s="286"/>
      <c r="AA71" s="275">
        <v>1836609</v>
      </c>
      <c r="AB71" s="263">
        <v>1836609</v>
      </c>
      <c r="AC71" s="263">
        <v>914753</v>
      </c>
      <c r="AD71" s="263">
        <v>294250</v>
      </c>
      <c r="AE71" s="263">
        <v>0</v>
      </c>
      <c r="AF71" s="263">
        <v>40000</v>
      </c>
      <c r="AG71" s="263">
        <v>30000</v>
      </c>
      <c r="AH71" s="263">
        <v>10000</v>
      </c>
      <c r="AI71" s="263">
        <v>1500</v>
      </c>
      <c r="AJ71" s="263">
        <v>600</v>
      </c>
      <c r="AK71" s="263">
        <v>30000</v>
      </c>
      <c r="AL71" s="108">
        <v>1876609</v>
      </c>
    </row>
    <row r="72" spans="1:38" s="50" customFormat="1" x14ac:dyDescent="0.2">
      <c r="A72" s="91" t="s">
        <v>20</v>
      </c>
      <c r="B72" s="92" t="s">
        <v>21</v>
      </c>
      <c r="C72" s="93" t="s">
        <v>87</v>
      </c>
      <c r="D72" s="159" t="s">
        <v>22</v>
      </c>
      <c r="E72" s="46">
        <v>8812110</v>
      </c>
      <c r="F72" s="129">
        <v>8812110</v>
      </c>
      <c r="G72" s="129">
        <v>5538082</v>
      </c>
      <c r="H72" s="129">
        <v>1102930</v>
      </c>
      <c r="I72" s="129">
        <v>0</v>
      </c>
      <c r="J72" s="124">
        <v>384000</v>
      </c>
      <c r="K72" s="130">
        <v>348000</v>
      </c>
      <c r="L72" s="130">
        <v>36000</v>
      </c>
      <c r="M72" s="130">
        <v>7000</v>
      </c>
      <c r="N72" s="130">
        <v>5300</v>
      </c>
      <c r="O72" s="264">
        <v>348000</v>
      </c>
      <c r="P72" s="284">
        <v>0</v>
      </c>
      <c r="Q72" s="264"/>
      <c r="R72" s="264"/>
      <c r="S72" s="264"/>
      <c r="T72" s="264"/>
      <c r="U72" s="124">
        <v>0</v>
      </c>
      <c r="V72" s="264"/>
      <c r="W72" s="264"/>
      <c r="X72" s="264"/>
      <c r="Y72" s="264"/>
      <c r="Z72" s="286"/>
      <c r="AA72" s="275">
        <v>8812110</v>
      </c>
      <c r="AB72" s="263">
        <v>8812110</v>
      </c>
      <c r="AC72" s="263">
        <v>5538082</v>
      </c>
      <c r="AD72" s="263">
        <v>1102930</v>
      </c>
      <c r="AE72" s="263">
        <v>0</v>
      </c>
      <c r="AF72" s="263">
        <v>384000</v>
      </c>
      <c r="AG72" s="263">
        <v>348000</v>
      </c>
      <c r="AH72" s="263">
        <v>36000</v>
      </c>
      <c r="AI72" s="263">
        <v>7000</v>
      </c>
      <c r="AJ72" s="263">
        <v>5300</v>
      </c>
      <c r="AK72" s="263">
        <v>348000</v>
      </c>
      <c r="AL72" s="108">
        <v>9196110</v>
      </c>
    </row>
    <row r="73" spans="1:38" s="50" customFormat="1" x14ac:dyDescent="0.2">
      <c r="A73" s="91" t="s">
        <v>241</v>
      </c>
      <c r="B73" s="92" t="s">
        <v>242</v>
      </c>
      <c r="C73" s="93" t="s">
        <v>76</v>
      </c>
      <c r="D73" s="136" t="s">
        <v>224</v>
      </c>
      <c r="E73" s="46">
        <v>7501063</v>
      </c>
      <c r="F73" s="129">
        <v>7501063</v>
      </c>
      <c r="G73" s="129">
        <v>5213306</v>
      </c>
      <c r="H73" s="129">
        <v>489470</v>
      </c>
      <c r="I73" s="129">
        <v>0</v>
      </c>
      <c r="J73" s="124">
        <v>1230000</v>
      </c>
      <c r="K73" s="130">
        <v>980000</v>
      </c>
      <c r="L73" s="130">
        <v>250000</v>
      </c>
      <c r="M73" s="130">
        <v>185000</v>
      </c>
      <c r="N73" s="130">
        <v>2000</v>
      </c>
      <c r="O73" s="264">
        <v>980000</v>
      </c>
      <c r="P73" s="284">
        <v>199900</v>
      </c>
      <c r="Q73" s="264">
        <v>199900</v>
      </c>
      <c r="R73" s="264"/>
      <c r="S73" s="264"/>
      <c r="T73" s="264"/>
      <c r="U73" s="124">
        <v>0</v>
      </c>
      <c r="V73" s="264"/>
      <c r="W73" s="264"/>
      <c r="X73" s="264"/>
      <c r="Y73" s="264"/>
      <c r="Z73" s="286"/>
      <c r="AA73" s="275">
        <v>7700963</v>
      </c>
      <c r="AB73" s="263">
        <v>7700963</v>
      </c>
      <c r="AC73" s="263">
        <v>5213306</v>
      </c>
      <c r="AD73" s="263">
        <v>489470</v>
      </c>
      <c r="AE73" s="263">
        <v>0</v>
      </c>
      <c r="AF73" s="263">
        <v>1230000</v>
      </c>
      <c r="AG73" s="263">
        <v>980000</v>
      </c>
      <c r="AH73" s="263">
        <v>250000</v>
      </c>
      <c r="AI73" s="263">
        <v>185000</v>
      </c>
      <c r="AJ73" s="263">
        <v>2000</v>
      </c>
      <c r="AK73" s="263">
        <v>980000</v>
      </c>
      <c r="AL73" s="108">
        <v>8930963</v>
      </c>
    </row>
    <row r="74" spans="1:38" s="50" customFormat="1" x14ac:dyDescent="0.2">
      <c r="A74" s="106">
        <v>1014081</v>
      </c>
      <c r="B74" s="98">
        <v>4081</v>
      </c>
      <c r="C74" s="93" t="s">
        <v>88</v>
      </c>
      <c r="D74" s="135" t="s">
        <v>159</v>
      </c>
      <c r="E74" s="46">
        <v>965684</v>
      </c>
      <c r="F74" s="129">
        <v>965684</v>
      </c>
      <c r="G74" s="129">
        <v>685757</v>
      </c>
      <c r="H74" s="129">
        <v>9340</v>
      </c>
      <c r="I74" s="129">
        <v>0</v>
      </c>
      <c r="J74" s="124">
        <v>0</v>
      </c>
      <c r="K74" s="126">
        <v>0</v>
      </c>
      <c r="L74" s="126">
        <v>0</v>
      </c>
      <c r="M74" s="126">
        <v>0</v>
      </c>
      <c r="N74" s="126">
        <v>0</v>
      </c>
      <c r="O74" s="269">
        <v>0</v>
      </c>
      <c r="P74" s="284">
        <v>0</v>
      </c>
      <c r="Q74" s="269"/>
      <c r="R74" s="269"/>
      <c r="S74" s="269"/>
      <c r="T74" s="269"/>
      <c r="U74" s="124">
        <v>0</v>
      </c>
      <c r="V74" s="269"/>
      <c r="W74" s="269"/>
      <c r="X74" s="269"/>
      <c r="Y74" s="269"/>
      <c r="Z74" s="291"/>
      <c r="AA74" s="275">
        <v>965684</v>
      </c>
      <c r="AB74" s="263">
        <v>965684</v>
      </c>
      <c r="AC74" s="263">
        <v>685757</v>
      </c>
      <c r="AD74" s="263">
        <v>9340</v>
      </c>
      <c r="AE74" s="263">
        <v>0</v>
      </c>
      <c r="AF74" s="263">
        <v>0</v>
      </c>
      <c r="AG74" s="263">
        <v>0</v>
      </c>
      <c r="AH74" s="263">
        <v>0</v>
      </c>
      <c r="AI74" s="263">
        <v>0</v>
      </c>
      <c r="AJ74" s="263">
        <v>0</v>
      </c>
      <c r="AK74" s="263">
        <v>0</v>
      </c>
      <c r="AL74" s="108">
        <v>965684</v>
      </c>
    </row>
    <row r="75" spans="1:38" s="50" customFormat="1" ht="13.5" thickBot="1" x14ac:dyDescent="0.25">
      <c r="A75" s="154">
        <v>1014082</v>
      </c>
      <c r="B75" s="155">
        <v>4082</v>
      </c>
      <c r="C75" s="105" t="s">
        <v>88</v>
      </c>
      <c r="D75" s="168" t="s">
        <v>160</v>
      </c>
      <c r="E75" s="169">
        <v>100000</v>
      </c>
      <c r="F75" s="139">
        <v>100000</v>
      </c>
      <c r="G75" s="139">
        <v>0</v>
      </c>
      <c r="H75" s="139">
        <v>0</v>
      </c>
      <c r="I75" s="139">
        <v>0</v>
      </c>
      <c r="J75" s="140">
        <v>0</v>
      </c>
      <c r="K75" s="127">
        <v>0</v>
      </c>
      <c r="L75" s="127">
        <v>0</v>
      </c>
      <c r="M75" s="127">
        <v>0</v>
      </c>
      <c r="N75" s="127">
        <v>0</v>
      </c>
      <c r="O75" s="266">
        <v>0</v>
      </c>
      <c r="P75" s="284">
        <v>0</v>
      </c>
      <c r="Q75" s="266"/>
      <c r="R75" s="266"/>
      <c r="S75" s="266"/>
      <c r="T75" s="266"/>
      <c r="U75" s="140">
        <v>0</v>
      </c>
      <c r="V75" s="266"/>
      <c r="W75" s="266"/>
      <c r="X75" s="266"/>
      <c r="Y75" s="266"/>
      <c r="Z75" s="288"/>
      <c r="AA75" s="275">
        <v>100000</v>
      </c>
      <c r="AB75" s="263">
        <v>100000</v>
      </c>
      <c r="AC75" s="263">
        <v>0</v>
      </c>
      <c r="AD75" s="263">
        <v>0</v>
      </c>
      <c r="AE75" s="263">
        <v>0</v>
      </c>
      <c r="AF75" s="263">
        <v>0</v>
      </c>
      <c r="AG75" s="263">
        <v>0</v>
      </c>
      <c r="AH75" s="263">
        <v>0</v>
      </c>
      <c r="AI75" s="263">
        <v>0</v>
      </c>
      <c r="AJ75" s="263">
        <v>0</v>
      </c>
      <c r="AK75" s="263">
        <v>0</v>
      </c>
      <c r="AL75" s="108">
        <v>100000</v>
      </c>
    </row>
    <row r="76" spans="1:38" s="63" customFormat="1" x14ac:dyDescent="0.2">
      <c r="A76" s="33" t="s">
        <v>101</v>
      </c>
      <c r="B76" s="34"/>
      <c r="C76" s="34"/>
      <c r="D76" s="167" t="s">
        <v>102</v>
      </c>
      <c r="E76" s="60">
        <v>3127245</v>
      </c>
      <c r="F76" s="60">
        <v>3127245</v>
      </c>
      <c r="G76" s="60">
        <v>1509393</v>
      </c>
      <c r="H76" s="60">
        <v>171420</v>
      </c>
      <c r="I76" s="60">
        <v>0</v>
      </c>
      <c r="J76" s="60">
        <v>1358000</v>
      </c>
      <c r="K76" s="60">
        <v>1358000</v>
      </c>
      <c r="L76" s="60">
        <v>0</v>
      </c>
      <c r="M76" s="60">
        <v>0</v>
      </c>
      <c r="N76" s="60">
        <v>0</v>
      </c>
      <c r="O76" s="267">
        <v>1358000</v>
      </c>
      <c r="P76" s="289">
        <v>280000</v>
      </c>
      <c r="Q76" s="60">
        <v>280000</v>
      </c>
      <c r="R76" s="60">
        <v>0</v>
      </c>
      <c r="S76" s="60">
        <v>0</v>
      </c>
      <c r="T76" s="60">
        <v>0</v>
      </c>
      <c r="U76" s="60">
        <v>0</v>
      </c>
      <c r="V76" s="60">
        <v>0</v>
      </c>
      <c r="W76" s="60">
        <v>0</v>
      </c>
      <c r="X76" s="60">
        <v>0</v>
      </c>
      <c r="Y76" s="60">
        <v>0</v>
      </c>
      <c r="Z76" s="132">
        <v>0</v>
      </c>
      <c r="AA76" s="276">
        <v>3407245</v>
      </c>
      <c r="AB76" s="60">
        <v>3407245</v>
      </c>
      <c r="AC76" s="60">
        <v>1509393</v>
      </c>
      <c r="AD76" s="60">
        <v>171420</v>
      </c>
      <c r="AE76" s="60">
        <v>0</v>
      </c>
      <c r="AF76" s="60">
        <v>1358000</v>
      </c>
      <c r="AG76" s="60">
        <v>1358000</v>
      </c>
      <c r="AH76" s="60">
        <v>0</v>
      </c>
      <c r="AI76" s="60">
        <v>0</v>
      </c>
      <c r="AJ76" s="60">
        <v>0</v>
      </c>
      <c r="AK76" s="60">
        <v>1358000</v>
      </c>
      <c r="AL76" s="132">
        <v>4765245</v>
      </c>
    </row>
    <row r="77" spans="1:38" s="63" customFormat="1" x14ac:dyDescent="0.2">
      <c r="A77" s="30" t="s">
        <v>104</v>
      </c>
      <c r="B77" s="31"/>
      <c r="C77" s="31"/>
      <c r="D77" s="157" t="s">
        <v>103</v>
      </c>
      <c r="E77" s="59">
        <v>3127245</v>
      </c>
      <c r="F77" s="59">
        <v>3127245</v>
      </c>
      <c r="G77" s="59">
        <v>1509393</v>
      </c>
      <c r="H77" s="59">
        <v>171420</v>
      </c>
      <c r="I77" s="59">
        <v>0</v>
      </c>
      <c r="J77" s="59">
        <v>1358000</v>
      </c>
      <c r="K77" s="59">
        <v>1358000</v>
      </c>
      <c r="L77" s="59">
        <v>0</v>
      </c>
      <c r="M77" s="59">
        <v>0</v>
      </c>
      <c r="N77" s="59">
        <v>0</v>
      </c>
      <c r="O77" s="268">
        <v>1358000</v>
      </c>
      <c r="P77" s="290">
        <v>280000</v>
      </c>
      <c r="Q77" s="59">
        <v>280000</v>
      </c>
      <c r="R77" s="59">
        <v>0</v>
      </c>
      <c r="S77" s="59">
        <v>0</v>
      </c>
      <c r="T77" s="59">
        <v>0</v>
      </c>
      <c r="U77" s="59">
        <v>0</v>
      </c>
      <c r="V77" s="59">
        <v>0</v>
      </c>
      <c r="W77" s="59">
        <v>0</v>
      </c>
      <c r="X77" s="59">
        <v>0</v>
      </c>
      <c r="Y77" s="59">
        <v>0</v>
      </c>
      <c r="Z77" s="133">
        <v>0</v>
      </c>
      <c r="AA77" s="277">
        <v>3407245</v>
      </c>
      <c r="AB77" s="59">
        <v>3407245</v>
      </c>
      <c r="AC77" s="59">
        <v>1509393</v>
      </c>
      <c r="AD77" s="59">
        <v>171420</v>
      </c>
      <c r="AE77" s="59">
        <v>0</v>
      </c>
      <c r="AF77" s="59">
        <v>1358000</v>
      </c>
      <c r="AG77" s="59">
        <v>1358000</v>
      </c>
      <c r="AH77" s="59">
        <v>0</v>
      </c>
      <c r="AI77" s="59">
        <v>0</v>
      </c>
      <c r="AJ77" s="59">
        <v>0</v>
      </c>
      <c r="AK77" s="59">
        <v>1358000</v>
      </c>
      <c r="AL77" s="133">
        <v>4765245</v>
      </c>
    </row>
    <row r="78" spans="1:38" s="50" customFormat="1" ht="19.899999999999999" customHeight="1" x14ac:dyDescent="0.2">
      <c r="A78" s="77" t="s">
        <v>23</v>
      </c>
      <c r="B78" s="78" t="s">
        <v>137</v>
      </c>
      <c r="C78" s="76" t="s">
        <v>58</v>
      </c>
      <c r="D78" s="158" t="s">
        <v>235</v>
      </c>
      <c r="E78" s="46">
        <v>1236517</v>
      </c>
      <c r="F78" s="129">
        <v>1236517</v>
      </c>
      <c r="G78" s="129">
        <v>954440</v>
      </c>
      <c r="H78" s="129">
        <v>50100</v>
      </c>
      <c r="I78" s="129">
        <v>0</v>
      </c>
      <c r="J78" s="124">
        <v>0</v>
      </c>
      <c r="K78" s="129">
        <v>0</v>
      </c>
      <c r="L78" s="129">
        <v>0</v>
      </c>
      <c r="M78" s="129">
        <v>0</v>
      </c>
      <c r="N78" s="129">
        <v>0</v>
      </c>
      <c r="O78" s="263">
        <v>0</v>
      </c>
      <c r="P78" s="284">
        <v>0</v>
      </c>
      <c r="Q78" s="263"/>
      <c r="R78" s="263"/>
      <c r="S78" s="263"/>
      <c r="T78" s="263"/>
      <c r="U78" s="124">
        <v>0</v>
      </c>
      <c r="V78" s="263"/>
      <c r="W78" s="263"/>
      <c r="X78" s="263"/>
      <c r="Y78" s="263"/>
      <c r="Z78" s="285"/>
      <c r="AA78" s="275">
        <v>1236517</v>
      </c>
      <c r="AB78" s="263">
        <v>1236517</v>
      </c>
      <c r="AC78" s="263">
        <v>954440</v>
      </c>
      <c r="AD78" s="263">
        <v>50100</v>
      </c>
      <c r="AE78" s="263">
        <v>0</v>
      </c>
      <c r="AF78" s="263">
        <v>0</v>
      </c>
      <c r="AG78" s="263">
        <v>0</v>
      </c>
      <c r="AH78" s="263">
        <v>0</v>
      </c>
      <c r="AI78" s="263">
        <v>0</v>
      </c>
      <c r="AJ78" s="263">
        <v>0</v>
      </c>
      <c r="AK78" s="263">
        <v>0</v>
      </c>
      <c r="AL78" s="108">
        <v>1236517</v>
      </c>
    </row>
    <row r="79" spans="1:38" s="50" customFormat="1" ht="25.5" x14ac:dyDescent="0.2">
      <c r="A79" s="91" t="s">
        <v>24</v>
      </c>
      <c r="B79" s="92" t="s">
        <v>118</v>
      </c>
      <c r="C79" s="93" t="s">
        <v>71</v>
      </c>
      <c r="D79" s="136" t="s">
        <v>124</v>
      </c>
      <c r="E79" s="46">
        <v>30000</v>
      </c>
      <c r="F79" s="129">
        <v>30000</v>
      </c>
      <c r="G79" s="129">
        <v>0</v>
      </c>
      <c r="H79" s="129">
        <v>0</v>
      </c>
      <c r="I79" s="129">
        <v>0</v>
      </c>
      <c r="J79" s="124">
        <v>0</v>
      </c>
      <c r="K79" s="130">
        <v>0</v>
      </c>
      <c r="L79" s="130">
        <v>0</v>
      </c>
      <c r="M79" s="130">
        <v>0</v>
      </c>
      <c r="N79" s="130">
        <v>0</v>
      </c>
      <c r="O79" s="264">
        <v>0</v>
      </c>
      <c r="P79" s="284">
        <v>0</v>
      </c>
      <c r="Q79" s="264"/>
      <c r="R79" s="264"/>
      <c r="S79" s="264"/>
      <c r="T79" s="264"/>
      <c r="U79" s="124">
        <v>0</v>
      </c>
      <c r="V79" s="264"/>
      <c r="W79" s="264"/>
      <c r="X79" s="264"/>
      <c r="Y79" s="264"/>
      <c r="Z79" s="286"/>
      <c r="AA79" s="275">
        <v>30000</v>
      </c>
      <c r="AB79" s="263">
        <v>30000</v>
      </c>
      <c r="AC79" s="263">
        <v>0</v>
      </c>
      <c r="AD79" s="263">
        <v>0</v>
      </c>
      <c r="AE79" s="263">
        <v>0</v>
      </c>
      <c r="AF79" s="263">
        <v>0</v>
      </c>
      <c r="AG79" s="263">
        <v>0</v>
      </c>
      <c r="AH79" s="263">
        <v>0</v>
      </c>
      <c r="AI79" s="263">
        <v>0</v>
      </c>
      <c r="AJ79" s="263">
        <v>0</v>
      </c>
      <c r="AK79" s="263">
        <v>0</v>
      </c>
      <c r="AL79" s="108">
        <v>30000</v>
      </c>
    </row>
    <row r="80" spans="1:38" s="50" customFormat="1" x14ac:dyDescent="0.2">
      <c r="A80" s="91" t="s">
        <v>261</v>
      </c>
      <c r="B80" s="92" t="s">
        <v>13</v>
      </c>
      <c r="C80" s="93" t="s">
        <v>142</v>
      </c>
      <c r="D80" s="136" t="s">
        <v>141</v>
      </c>
      <c r="E80" s="46">
        <v>73566</v>
      </c>
      <c r="F80" s="129">
        <v>73566</v>
      </c>
      <c r="G80" s="129">
        <v>60300</v>
      </c>
      <c r="H80" s="129">
        <v>0</v>
      </c>
      <c r="I80" s="129">
        <v>0</v>
      </c>
      <c r="J80" s="124">
        <v>0</v>
      </c>
      <c r="K80" s="130">
        <v>0</v>
      </c>
      <c r="L80" s="130">
        <v>0</v>
      </c>
      <c r="M80" s="130">
        <v>0</v>
      </c>
      <c r="N80" s="130">
        <v>0</v>
      </c>
      <c r="O80" s="264">
        <v>0</v>
      </c>
      <c r="P80" s="284">
        <v>0</v>
      </c>
      <c r="Q80" s="264"/>
      <c r="R80" s="264"/>
      <c r="S80" s="264"/>
      <c r="T80" s="264"/>
      <c r="U80" s="124">
        <v>0</v>
      </c>
      <c r="V80" s="264"/>
      <c r="W80" s="264"/>
      <c r="X80" s="264"/>
      <c r="Y80" s="264"/>
      <c r="Z80" s="286"/>
      <c r="AA80" s="275">
        <v>73566</v>
      </c>
      <c r="AB80" s="263">
        <v>73566</v>
      </c>
      <c r="AC80" s="263">
        <v>60300</v>
      </c>
      <c r="AD80" s="263">
        <v>0</v>
      </c>
      <c r="AE80" s="263">
        <v>0</v>
      </c>
      <c r="AF80" s="263">
        <v>0</v>
      </c>
      <c r="AG80" s="263">
        <v>0</v>
      </c>
      <c r="AH80" s="263">
        <v>0</v>
      </c>
      <c r="AI80" s="263">
        <v>0</v>
      </c>
      <c r="AJ80" s="263">
        <v>0</v>
      </c>
      <c r="AK80" s="263">
        <v>0</v>
      </c>
      <c r="AL80" s="108">
        <v>73566</v>
      </c>
    </row>
    <row r="81" spans="1:38" s="50" customFormat="1" ht="26.25" thickBot="1" x14ac:dyDescent="0.25">
      <c r="A81" s="114" t="s">
        <v>121</v>
      </c>
      <c r="B81" s="113" t="s">
        <v>122</v>
      </c>
      <c r="C81" s="115" t="s">
        <v>77</v>
      </c>
      <c r="D81" s="136" t="s">
        <v>123</v>
      </c>
      <c r="E81" s="46">
        <v>1787162</v>
      </c>
      <c r="F81" s="129">
        <v>1787162</v>
      </c>
      <c r="G81" s="129">
        <v>494653</v>
      </c>
      <c r="H81" s="129">
        <v>121320</v>
      </c>
      <c r="I81" s="129">
        <v>0</v>
      </c>
      <c r="J81" s="124">
        <v>1358000</v>
      </c>
      <c r="K81" s="130">
        <v>1358000</v>
      </c>
      <c r="L81" s="130">
        <v>0</v>
      </c>
      <c r="M81" s="130">
        <v>0</v>
      </c>
      <c r="N81" s="130">
        <v>0</v>
      </c>
      <c r="O81" s="264">
        <v>1358000</v>
      </c>
      <c r="P81" s="284">
        <v>280000</v>
      </c>
      <c r="Q81" s="264">
        <v>280000</v>
      </c>
      <c r="R81" s="264"/>
      <c r="S81" s="264"/>
      <c r="T81" s="264"/>
      <c r="U81" s="124">
        <v>0</v>
      </c>
      <c r="V81" s="264"/>
      <c r="W81" s="264"/>
      <c r="X81" s="264"/>
      <c r="Y81" s="264"/>
      <c r="Z81" s="286"/>
      <c r="AA81" s="275">
        <v>2067162</v>
      </c>
      <c r="AB81" s="263">
        <v>2067162</v>
      </c>
      <c r="AC81" s="263">
        <v>494653</v>
      </c>
      <c r="AD81" s="263">
        <v>121320</v>
      </c>
      <c r="AE81" s="263">
        <v>0</v>
      </c>
      <c r="AF81" s="263">
        <v>1358000</v>
      </c>
      <c r="AG81" s="263">
        <v>1358000</v>
      </c>
      <c r="AH81" s="263">
        <v>0</v>
      </c>
      <c r="AI81" s="263">
        <v>0</v>
      </c>
      <c r="AJ81" s="263">
        <v>0</v>
      </c>
      <c r="AK81" s="263">
        <v>1358000</v>
      </c>
      <c r="AL81" s="108">
        <v>3425162</v>
      </c>
    </row>
    <row r="82" spans="1:38" s="63" customFormat="1" x14ac:dyDescent="0.2">
      <c r="A82" s="33" t="s">
        <v>131</v>
      </c>
      <c r="B82" s="34"/>
      <c r="C82" s="34"/>
      <c r="D82" s="167" t="s">
        <v>42</v>
      </c>
      <c r="E82" s="60">
        <v>24752972</v>
      </c>
      <c r="F82" s="60">
        <v>24752972</v>
      </c>
      <c r="G82" s="60">
        <v>1909223</v>
      </c>
      <c r="H82" s="60">
        <v>5176820</v>
      </c>
      <c r="I82" s="60">
        <v>0</v>
      </c>
      <c r="J82" s="60">
        <v>15510840</v>
      </c>
      <c r="K82" s="60">
        <v>15343000</v>
      </c>
      <c r="L82" s="60">
        <v>167840</v>
      </c>
      <c r="M82" s="60">
        <v>0</v>
      </c>
      <c r="N82" s="60">
        <v>0</v>
      </c>
      <c r="O82" s="267">
        <v>15343000</v>
      </c>
      <c r="P82" s="289">
        <v>1704000</v>
      </c>
      <c r="Q82" s="60">
        <v>1704000</v>
      </c>
      <c r="R82" s="60">
        <v>0</v>
      </c>
      <c r="S82" s="60">
        <v>0</v>
      </c>
      <c r="T82" s="60">
        <v>0</v>
      </c>
      <c r="U82" s="60">
        <v>59355.64</v>
      </c>
      <c r="V82" s="60">
        <v>0</v>
      </c>
      <c r="W82" s="60">
        <v>59355.64</v>
      </c>
      <c r="X82" s="60">
        <v>0</v>
      </c>
      <c r="Y82" s="60">
        <v>0</v>
      </c>
      <c r="Z82" s="132">
        <v>0</v>
      </c>
      <c r="AA82" s="276">
        <v>26456972</v>
      </c>
      <c r="AB82" s="60">
        <v>26456972</v>
      </c>
      <c r="AC82" s="60">
        <v>1909223</v>
      </c>
      <c r="AD82" s="60">
        <v>5176820</v>
      </c>
      <c r="AE82" s="60">
        <v>0</v>
      </c>
      <c r="AF82" s="60">
        <v>15570195.640000001</v>
      </c>
      <c r="AG82" s="60">
        <v>15343000</v>
      </c>
      <c r="AH82" s="60">
        <v>227195.64</v>
      </c>
      <c r="AI82" s="60">
        <v>0</v>
      </c>
      <c r="AJ82" s="60">
        <v>0</v>
      </c>
      <c r="AK82" s="60">
        <v>15343000</v>
      </c>
      <c r="AL82" s="132">
        <v>42027167.640000001</v>
      </c>
    </row>
    <row r="83" spans="1:38" s="63" customFormat="1" x14ac:dyDescent="0.2">
      <c r="A83" s="30" t="s">
        <v>132</v>
      </c>
      <c r="B83" s="31"/>
      <c r="C83" s="31"/>
      <c r="D83" s="157" t="s">
        <v>42</v>
      </c>
      <c r="E83" s="59">
        <v>24752972</v>
      </c>
      <c r="F83" s="59">
        <v>24752972</v>
      </c>
      <c r="G83" s="59">
        <v>1909223</v>
      </c>
      <c r="H83" s="59">
        <v>5176820</v>
      </c>
      <c r="I83" s="59">
        <v>0</v>
      </c>
      <c r="J83" s="59">
        <v>15510840</v>
      </c>
      <c r="K83" s="59">
        <v>15343000</v>
      </c>
      <c r="L83" s="59">
        <v>167840</v>
      </c>
      <c r="M83" s="59">
        <v>0</v>
      </c>
      <c r="N83" s="59">
        <v>0</v>
      </c>
      <c r="O83" s="268">
        <v>15343000</v>
      </c>
      <c r="P83" s="290">
        <v>1704000</v>
      </c>
      <c r="Q83" s="59">
        <v>1704000</v>
      </c>
      <c r="R83" s="59">
        <v>0</v>
      </c>
      <c r="S83" s="59">
        <v>0</v>
      </c>
      <c r="T83" s="59">
        <v>0</v>
      </c>
      <c r="U83" s="59">
        <v>59355.64</v>
      </c>
      <c r="V83" s="59">
        <v>0</v>
      </c>
      <c r="W83" s="59">
        <v>59355.64</v>
      </c>
      <c r="X83" s="59">
        <v>0</v>
      </c>
      <c r="Y83" s="59">
        <v>0</v>
      </c>
      <c r="Z83" s="133">
        <v>0</v>
      </c>
      <c r="AA83" s="277">
        <v>26456972</v>
      </c>
      <c r="AB83" s="59">
        <v>26456972</v>
      </c>
      <c r="AC83" s="59">
        <v>1909223</v>
      </c>
      <c r="AD83" s="59">
        <v>5176820</v>
      </c>
      <c r="AE83" s="59">
        <v>0</v>
      </c>
      <c r="AF83" s="59">
        <v>15570195.640000001</v>
      </c>
      <c r="AG83" s="59">
        <v>15343000</v>
      </c>
      <c r="AH83" s="59">
        <v>227195.64</v>
      </c>
      <c r="AI83" s="59">
        <v>0</v>
      </c>
      <c r="AJ83" s="59">
        <v>0</v>
      </c>
      <c r="AK83" s="59">
        <v>15343000</v>
      </c>
      <c r="AL83" s="133">
        <v>42027167.640000001</v>
      </c>
    </row>
    <row r="84" spans="1:38" s="50" customFormat="1" ht="21.6" customHeight="1" x14ac:dyDescent="0.2">
      <c r="A84" s="97" t="s">
        <v>25</v>
      </c>
      <c r="B84" s="76" t="s">
        <v>137</v>
      </c>
      <c r="C84" s="76" t="s">
        <v>58</v>
      </c>
      <c r="D84" s="158" t="s">
        <v>235</v>
      </c>
      <c r="E84" s="46">
        <v>3253072</v>
      </c>
      <c r="F84" s="129">
        <v>3253072</v>
      </c>
      <c r="G84" s="129">
        <v>1909223</v>
      </c>
      <c r="H84" s="129">
        <v>473820</v>
      </c>
      <c r="I84" s="129">
        <v>0</v>
      </c>
      <c r="J84" s="124">
        <v>107000</v>
      </c>
      <c r="K84" s="129">
        <v>100000</v>
      </c>
      <c r="L84" s="129">
        <v>7000</v>
      </c>
      <c r="M84" s="129">
        <v>0</v>
      </c>
      <c r="N84" s="129">
        <v>0</v>
      </c>
      <c r="O84" s="263">
        <v>100000</v>
      </c>
      <c r="P84" s="284">
        <v>0</v>
      </c>
      <c r="Q84" s="263"/>
      <c r="R84" s="263"/>
      <c r="S84" s="263"/>
      <c r="T84" s="263"/>
      <c r="U84" s="124">
        <v>0</v>
      </c>
      <c r="V84" s="263"/>
      <c r="W84" s="263"/>
      <c r="X84" s="263"/>
      <c r="Y84" s="263"/>
      <c r="Z84" s="285"/>
      <c r="AA84" s="275">
        <v>3253072</v>
      </c>
      <c r="AB84" s="263">
        <v>3253072</v>
      </c>
      <c r="AC84" s="263">
        <v>1909223</v>
      </c>
      <c r="AD84" s="263">
        <v>473820</v>
      </c>
      <c r="AE84" s="263">
        <v>0</v>
      </c>
      <c r="AF84" s="263">
        <v>107000</v>
      </c>
      <c r="AG84" s="263">
        <v>100000</v>
      </c>
      <c r="AH84" s="263">
        <v>7000</v>
      </c>
      <c r="AI84" s="263">
        <v>0</v>
      </c>
      <c r="AJ84" s="263">
        <v>0</v>
      </c>
      <c r="AK84" s="263">
        <v>100000</v>
      </c>
      <c r="AL84" s="108">
        <v>3360072</v>
      </c>
    </row>
    <row r="85" spans="1:38" s="50" customFormat="1" x14ac:dyDescent="0.2">
      <c r="A85" s="77" t="s">
        <v>170</v>
      </c>
      <c r="B85" s="78" t="s">
        <v>89</v>
      </c>
      <c r="C85" s="76" t="s">
        <v>72</v>
      </c>
      <c r="D85" s="159" t="s">
        <v>165</v>
      </c>
      <c r="E85" s="46">
        <v>5000</v>
      </c>
      <c r="F85" s="129">
        <v>5000</v>
      </c>
      <c r="G85" s="129">
        <v>0</v>
      </c>
      <c r="H85" s="129">
        <v>0</v>
      </c>
      <c r="I85" s="129">
        <v>0</v>
      </c>
      <c r="J85" s="124">
        <v>0</v>
      </c>
      <c r="K85" s="130">
        <v>0</v>
      </c>
      <c r="L85" s="130">
        <v>0</v>
      </c>
      <c r="M85" s="130">
        <v>0</v>
      </c>
      <c r="N85" s="130">
        <v>0</v>
      </c>
      <c r="O85" s="264">
        <v>0</v>
      </c>
      <c r="P85" s="284">
        <v>0</v>
      </c>
      <c r="Q85" s="264"/>
      <c r="R85" s="264"/>
      <c r="S85" s="264"/>
      <c r="T85" s="264"/>
      <c r="U85" s="124">
        <v>0</v>
      </c>
      <c r="V85" s="264"/>
      <c r="W85" s="264"/>
      <c r="X85" s="264"/>
      <c r="Y85" s="264"/>
      <c r="Z85" s="286"/>
      <c r="AA85" s="275">
        <v>5000</v>
      </c>
      <c r="AB85" s="263">
        <v>5000</v>
      </c>
      <c r="AC85" s="263">
        <v>0</v>
      </c>
      <c r="AD85" s="263">
        <v>0</v>
      </c>
      <c r="AE85" s="263">
        <v>0</v>
      </c>
      <c r="AF85" s="263">
        <v>0</v>
      </c>
      <c r="AG85" s="263">
        <v>0</v>
      </c>
      <c r="AH85" s="263">
        <v>0</v>
      </c>
      <c r="AI85" s="263">
        <v>0</v>
      </c>
      <c r="AJ85" s="263">
        <v>0</v>
      </c>
      <c r="AK85" s="263">
        <v>0</v>
      </c>
      <c r="AL85" s="108">
        <v>5000</v>
      </c>
    </row>
    <row r="86" spans="1:38" s="50" customFormat="1" x14ac:dyDescent="0.2">
      <c r="A86" s="77" t="s">
        <v>171</v>
      </c>
      <c r="B86" s="78" t="s">
        <v>157</v>
      </c>
      <c r="C86" s="90">
        <v>1090</v>
      </c>
      <c r="D86" s="135" t="s">
        <v>158</v>
      </c>
      <c r="E86" s="46">
        <v>3700</v>
      </c>
      <c r="F86" s="129">
        <v>3700</v>
      </c>
      <c r="G86" s="129">
        <v>0</v>
      </c>
      <c r="H86" s="129">
        <v>0</v>
      </c>
      <c r="I86" s="129">
        <v>0</v>
      </c>
      <c r="J86" s="124">
        <v>0</v>
      </c>
      <c r="K86" s="126">
        <v>0</v>
      </c>
      <c r="L86" s="126">
        <v>0</v>
      </c>
      <c r="M86" s="126">
        <v>0</v>
      </c>
      <c r="N86" s="126">
        <v>0</v>
      </c>
      <c r="O86" s="269">
        <v>0</v>
      </c>
      <c r="P86" s="284">
        <v>0</v>
      </c>
      <c r="Q86" s="269"/>
      <c r="R86" s="269"/>
      <c r="S86" s="269"/>
      <c r="T86" s="269"/>
      <c r="U86" s="124">
        <v>0</v>
      </c>
      <c r="V86" s="269"/>
      <c r="W86" s="269"/>
      <c r="X86" s="269"/>
      <c r="Y86" s="269"/>
      <c r="Z86" s="291"/>
      <c r="AA86" s="275">
        <v>3700</v>
      </c>
      <c r="AB86" s="263">
        <v>3700</v>
      </c>
      <c r="AC86" s="263">
        <v>0</v>
      </c>
      <c r="AD86" s="263">
        <v>0</v>
      </c>
      <c r="AE86" s="263">
        <v>0</v>
      </c>
      <c r="AF86" s="263">
        <v>0</v>
      </c>
      <c r="AG86" s="263">
        <v>0</v>
      </c>
      <c r="AH86" s="263">
        <v>0</v>
      </c>
      <c r="AI86" s="263">
        <v>0</v>
      </c>
      <c r="AJ86" s="263">
        <v>0</v>
      </c>
      <c r="AK86" s="263">
        <v>0</v>
      </c>
      <c r="AL86" s="108">
        <v>3700</v>
      </c>
    </row>
    <row r="87" spans="1:38" s="50" customFormat="1" hidden="1" x14ac:dyDescent="0.2">
      <c r="A87" s="137" t="s">
        <v>325</v>
      </c>
      <c r="B87" s="138" t="s">
        <v>326</v>
      </c>
      <c r="C87" s="240" t="s">
        <v>83</v>
      </c>
      <c r="D87" s="135" t="s">
        <v>327</v>
      </c>
      <c r="E87" s="124">
        <v>0</v>
      </c>
      <c r="F87" s="129">
        <v>0</v>
      </c>
      <c r="G87" s="129">
        <v>0</v>
      </c>
      <c r="H87" s="129">
        <v>0</v>
      </c>
      <c r="I87" s="129">
        <v>0</v>
      </c>
      <c r="J87" s="124">
        <v>0</v>
      </c>
      <c r="K87" s="126">
        <v>0</v>
      </c>
      <c r="L87" s="126">
        <v>0</v>
      </c>
      <c r="M87" s="126">
        <v>0</v>
      </c>
      <c r="N87" s="126">
        <v>0</v>
      </c>
      <c r="O87" s="269">
        <v>0</v>
      </c>
      <c r="P87" s="284">
        <v>0</v>
      </c>
      <c r="Q87" s="269"/>
      <c r="R87" s="269"/>
      <c r="S87" s="269"/>
      <c r="T87" s="269"/>
      <c r="U87" s="124">
        <v>0</v>
      </c>
      <c r="V87" s="269"/>
      <c r="W87" s="269"/>
      <c r="X87" s="269"/>
      <c r="Y87" s="269"/>
      <c r="Z87" s="291"/>
      <c r="AA87" s="275">
        <v>0</v>
      </c>
      <c r="AB87" s="263">
        <v>0</v>
      </c>
      <c r="AC87" s="263">
        <v>0</v>
      </c>
      <c r="AD87" s="263">
        <v>0</v>
      </c>
      <c r="AE87" s="263">
        <v>0</v>
      </c>
      <c r="AF87" s="263">
        <v>0</v>
      </c>
      <c r="AG87" s="263">
        <v>0</v>
      </c>
      <c r="AH87" s="263">
        <v>0</v>
      </c>
      <c r="AI87" s="263">
        <v>0</v>
      </c>
      <c r="AJ87" s="263">
        <v>0</v>
      </c>
      <c r="AK87" s="263">
        <v>0</v>
      </c>
      <c r="AL87" s="108">
        <v>0</v>
      </c>
    </row>
    <row r="88" spans="1:38" s="50" customFormat="1" ht="25.5" x14ac:dyDescent="0.2">
      <c r="A88" s="137" t="s">
        <v>279</v>
      </c>
      <c r="B88" s="138" t="s">
        <v>280</v>
      </c>
      <c r="C88" s="240" t="s">
        <v>83</v>
      </c>
      <c r="D88" s="135" t="s">
        <v>281</v>
      </c>
      <c r="E88" s="124">
        <v>815000</v>
      </c>
      <c r="F88" s="129">
        <v>815000</v>
      </c>
      <c r="G88" s="129">
        <v>0</v>
      </c>
      <c r="H88" s="129">
        <v>0</v>
      </c>
      <c r="I88" s="129">
        <v>0</v>
      </c>
      <c r="J88" s="124">
        <v>0</v>
      </c>
      <c r="K88" s="126">
        <v>0</v>
      </c>
      <c r="L88" s="126">
        <v>0</v>
      </c>
      <c r="M88" s="126">
        <v>0</v>
      </c>
      <c r="N88" s="126">
        <v>0</v>
      </c>
      <c r="O88" s="269">
        <v>0</v>
      </c>
      <c r="P88" s="284">
        <v>0</v>
      </c>
      <c r="Q88" s="269"/>
      <c r="R88" s="269"/>
      <c r="S88" s="269"/>
      <c r="T88" s="269"/>
      <c r="U88" s="124">
        <v>0</v>
      </c>
      <c r="V88" s="269"/>
      <c r="W88" s="269"/>
      <c r="X88" s="269"/>
      <c r="Y88" s="269"/>
      <c r="Z88" s="291"/>
      <c r="AA88" s="275">
        <v>815000</v>
      </c>
      <c r="AB88" s="263">
        <v>815000</v>
      </c>
      <c r="AC88" s="263">
        <v>0</v>
      </c>
      <c r="AD88" s="263">
        <v>0</v>
      </c>
      <c r="AE88" s="263">
        <v>0</v>
      </c>
      <c r="AF88" s="263">
        <v>0</v>
      </c>
      <c r="AG88" s="263">
        <v>0</v>
      </c>
      <c r="AH88" s="263">
        <v>0</v>
      </c>
      <c r="AI88" s="263">
        <v>0</v>
      </c>
      <c r="AJ88" s="263">
        <v>0</v>
      </c>
      <c r="AK88" s="263">
        <v>0</v>
      </c>
      <c r="AL88" s="108">
        <v>815000</v>
      </c>
    </row>
    <row r="89" spans="1:38" s="50" customFormat="1" x14ac:dyDescent="0.2">
      <c r="A89" s="137" t="s">
        <v>338</v>
      </c>
      <c r="B89" s="138" t="s">
        <v>339</v>
      </c>
      <c r="C89" s="240" t="s">
        <v>82</v>
      </c>
      <c r="D89" s="135" t="s">
        <v>340</v>
      </c>
      <c r="E89" s="124">
        <v>0</v>
      </c>
      <c r="F89" s="129">
        <v>0</v>
      </c>
      <c r="G89" s="129">
        <v>0</v>
      </c>
      <c r="H89" s="129">
        <v>0</v>
      </c>
      <c r="I89" s="129">
        <v>0</v>
      </c>
      <c r="J89" s="124">
        <v>0</v>
      </c>
      <c r="K89" s="126">
        <v>0</v>
      </c>
      <c r="L89" s="126">
        <v>0</v>
      </c>
      <c r="M89" s="126">
        <v>0</v>
      </c>
      <c r="N89" s="126">
        <v>0</v>
      </c>
      <c r="O89" s="269">
        <v>0</v>
      </c>
      <c r="P89" s="284">
        <v>0</v>
      </c>
      <c r="Q89" s="269"/>
      <c r="R89" s="269"/>
      <c r="S89" s="269"/>
      <c r="T89" s="269"/>
      <c r="U89" s="124">
        <v>0</v>
      </c>
      <c r="V89" s="269"/>
      <c r="W89" s="269"/>
      <c r="X89" s="269"/>
      <c r="Y89" s="269"/>
      <c r="Z89" s="291"/>
      <c r="AA89" s="275">
        <v>0</v>
      </c>
      <c r="AB89" s="263">
        <v>0</v>
      </c>
      <c r="AC89" s="263">
        <v>0</v>
      </c>
      <c r="AD89" s="263">
        <v>0</v>
      </c>
      <c r="AE89" s="263">
        <v>0</v>
      </c>
      <c r="AF89" s="263">
        <v>0</v>
      </c>
      <c r="AG89" s="263">
        <v>0</v>
      </c>
      <c r="AH89" s="263">
        <v>0</v>
      </c>
      <c r="AI89" s="263">
        <v>0</v>
      </c>
      <c r="AJ89" s="263">
        <v>0</v>
      </c>
      <c r="AK89" s="263">
        <v>0</v>
      </c>
      <c r="AL89" s="108">
        <v>0</v>
      </c>
    </row>
    <row r="90" spans="1:38" s="50" customFormat="1" ht="24.6" customHeight="1" x14ac:dyDescent="0.2">
      <c r="A90" s="114" t="s">
        <v>26</v>
      </c>
      <c r="B90" s="113" t="s">
        <v>27</v>
      </c>
      <c r="C90" s="115" t="s">
        <v>83</v>
      </c>
      <c r="D90" s="159" t="s">
        <v>28</v>
      </c>
      <c r="E90" s="124">
        <v>10200000</v>
      </c>
      <c r="F90" s="129">
        <v>10200000</v>
      </c>
      <c r="G90" s="129">
        <v>0</v>
      </c>
      <c r="H90" s="129">
        <v>4703000</v>
      </c>
      <c r="I90" s="129">
        <v>0</v>
      </c>
      <c r="J90" s="124">
        <v>700000</v>
      </c>
      <c r="K90" s="130">
        <v>700000</v>
      </c>
      <c r="L90" s="130">
        <v>0</v>
      </c>
      <c r="M90" s="130">
        <v>0</v>
      </c>
      <c r="N90" s="130">
        <v>0</v>
      </c>
      <c r="O90" s="264">
        <v>700000</v>
      </c>
      <c r="P90" s="284">
        <v>1704000</v>
      </c>
      <c r="Q90" s="264">
        <v>1704000</v>
      </c>
      <c r="R90" s="264"/>
      <c r="S90" s="264"/>
      <c r="T90" s="264"/>
      <c r="U90" s="124">
        <v>0</v>
      </c>
      <c r="V90" s="264"/>
      <c r="W90" s="264"/>
      <c r="X90" s="264"/>
      <c r="Y90" s="264"/>
      <c r="Z90" s="286"/>
      <c r="AA90" s="275">
        <v>11904000</v>
      </c>
      <c r="AB90" s="263">
        <v>11904000</v>
      </c>
      <c r="AC90" s="263">
        <v>0</v>
      </c>
      <c r="AD90" s="263">
        <v>4703000</v>
      </c>
      <c r="AE90" s="263">
        <v>0</v>
      </c>
      <c r="AF90" s="263">
        <v>700000</v>
      </c>
      <c r="AG90" s="263">
        <v>700000</v>
      </c>
      <c r="AH90" s="263">
        <v>0</v>
      </c>
      <c r="AI90" s="263">
        <v>0</v>
      </c>
      <c r="AJ90" s="263">
        <v>0</v>
      </c>
      <c r="AK90" s="263">
        <v>700000</v>
      </c>
      <c r="AL90" s="108">
        <v>12604000</v>
      </c>
    </row>
    <row r="91" spans="1:38" s="50" customFormat="1" ht="24.6" customHeight="1" x14ac:dyDescent="0.2">
      <c r="A91" s="97" t="s">
        <v>321</v>
      </c>
      <c r="B91" s="76" t="s">
        <v>31</v>
      </c>
      <c r="C91" s="76" t="s">
        <v>126</v>
      </c>
      <c r="D91" s="159" t="s">
        <v>164</v>
      </c>
      <c r="E91" s="46">
        <v>25000</v>
      </c>
      <c r="F91" s="129">
        <v>25000</v>
      </c>
      <c r="G91" s="129">
        <v>0</v>
      </c>
      <c r="H91" s="129">
        <v>0</v>
      </c>
      <c r="I91" s="129">
        <v>0</v>
      </c>
      <c r="J91" s="124">
        <v>0</v>
      </c>
      <c r="K91" s="130">
        <v>0</v>
      </c>
      <c r="L91" s="130">
        <v>0</v>
      </c>
      <c r="M91" s="130">
        <v>0</v>
      </c>
      <c r="N91" s="130">
        <v>0</v>
      </c>
      <c r="O91" s="264">
        <v>0</v>
      </c>
      <c r="P91" s="284">
        <v>0</v>
      </c>
      <c r="Q91" s="264"/>
      <c r="R91" s="264"/>
      <c r="S91" s="264"/>
      <c r="T91" s="264"/>
      <c r="U91" s="124">
        <v>0</v>
      </c>
      <c r="V91" s="264"/>
      <c r="W91" s="264"/>
      <c r="X91" s="264"/>
      <c r="Y91" s="264"/>
      <c r="Z91" s="286"/>
      <c r="AA91" s="275">
        <v>25000</v>
      </c>
      <c r="AB91" s="263">
        <v>25000</v>
      </c>
      <c r="AC91" s="263">
        <v>0</v>
      </c>
      <c r="AD91" s="263">
        <v>0</v>
      </c>
      <c r="AE91" s="263">
        <v>0</v>
      </c>
      <c r="AF91" s="263">
        <v>0</v>
      </c>
      <c r="AG91" s="263">
        <v>0</v>
      </c>
      <c r="AH91" s="263">
        <v>0</v>
      </c>
      <c r="AI91" s="263">
        <v>0</v>
      </c>
      <c r="AJ91" s="263">
        <v>0</v>
      </c>
      <c r="AK91" s="263">
        <v>0</v>
      </c>
      <c r="AL91" s="108">
        <v>25000</v>
      </c>
    </row>
    <row r="92" spans="1:38" s="50" customFormat="1" x14ac:dyDescent="0.2">
      <c r="A92" s="75" t="s">
        <v>144</v>
      </c>
      <c r="B92" s="93" t="s">
        <v>145</v>
      </c>
      <c r="C92" s="93" t="s">
        <v>73</v>
      </c>
      <c r="D92" s="160" t="s">
        <v>146</v>
      </c>
      <c r="E92" s="46">
        <v>0</v>
      </c>
      <c r="F92" s="129">
        <v>0</v>
      </c>
      <c r="G92" s="129">
        <v>0</v>
      </c>
      <c r="H92" s="129">
        <v>0</v>
      </c>
      <c r="I92" s="129">
        <v>0</v>
      </c>
      <c r="J92" s="124">
        <v>100000</v>
      </c>
      <c r="K92" s="131">
        <v>100000</v>
      </c>
      <c r="L92" s="131">
        <v>0</v>
      </c>
      <c r="M92" s="131">
        <v>0</v>
      </c>
      <c r="N92" s="131">
        <v>0</v>
      </c>
      <c r="O92" s="265">
        <v>100000</v>
      </c>
      <c r="P92" s="284">
        <v>0</v>
      </c>
      <c r="Q92" s="265"/>
      <c r="R92" s="265"/>
      <c r="S92" s="265"/>
      <c r="T92" s="265"/>
      <c r="U92" s="124">
        <v>0</v>
      </c>
      <c r="V92" s="265"/>
      <c r="W92" s="265"/>
      <c r="X92" s="265"/>
      <c r="Y92" s="265"/>
      <c r="Z92" s="287"/>
      <c r="AA92" s="275">
        <v>0</v>
      </c>
      <c r="AB92" s="263">
        <v>0</v>
      </c>
      <c r="AC92" s="263">
        <v>0</v>
      </c>
      <c r="AD92" s="263">
        <v>0</v>
      </c>
      <c r="AE92" s="263">
        <v>0</v>
      </c>
      <c r="AF92" s="263">
        <v>100000</v>
      </c>
      <c r="AG92" s="263">
        <v>100000</v>
      </c>
      <c r="AH92" s="263">
        <v>0</v>
      </c>
      <c r="AI92" s="263">
        <v>0</v>
      </c>
      <c r="AJ92" s="263">
        <v>0</v>
      </c>
      <c r="AK92" s="263">
        <v>100000</v>
      </c>
      <c r="AL92" s="108">
        <v>100000</v>
      </c>
    </row>
    <row r="93" spans="1:38" s="50" customFormat="1" ht="25.5" x14ac:dyDescent="0.2">
      <c r="A93" s="75" t="s">
        <v>162</v>
      </c>
      <c r="B93" s="93" t="s">
        <v>161</v>
      </c>
      <c r="C93" s="93" t="s">
        <v>84</v>
      </c>
      <c r="D93" s="135" t="s">
        <v>163</v>
      </c>
      <c r="E93" s="46">
        <v>10040000</v>
      </c>
      <c r="F93" s="129">
        <v>10040000</v>
      </c>
      <c r="G93" s="129">
        <v>0</v>
      </c>
      <c r="H93" s="129">
        <v>0</v>
      </c>
      <c r="I93" s="129">
        <v>0</v>
      </c>
      <c r="J93" s="124">
        <v>11823000</v>
      </c>
      <c r="K93" s="126">
        <v>11823000</v>
      </c>
      <c r="L93" s="126">
        <v>0</v>
      </c>
      <c r="M93" s="126">
        <v>0</v>
      </c>
      <c r="N93" s="126">
        <v>0</v>
      </c>
      <c r="O93" s="269">
        <v>11823000</v>
      </c>
      <c r="P93" s="284">
        <v>0</v>
      </c>
      <c r="Q93" s="269"/>
      <c r="R93" s="269"/>
      <c r="S93" s="269"/>
      <c r="T93" s="269"/>
      <c r="U93" s="124">
        <v>0</v>
      </c>
      <c r="V93" s="269"/>
      <c r="W93" s="269"/>
      <c r="X93" s="269"/>
      <c r="Y93" s="269"/>
      <c r="Z93" s="291"/>
      <c r="AA93" s="275">
        <v>10040000</v>
      </c>
      <c r="AB93" s="263">
        <v>10040000</v>
      </c>
      <c r="AC93" s="263">
        <v>0</v>
      </c>
      <c r="AD93" s="263">
        <v>0</v>
      </c>
      <c r="AE93" s="263">
        <v>0</v>
      </c>
      <c r="AF93" s="263">
        <v>11823000</v>
      </c>
      <c r="AG93" s="263">
        <v>11823000</v>
      </c>
      <c r="AH93" s="263">
        <v>0</v>
      </c>
      <c r="AI93" s="263">
        <v>0</v>
      </c>
      <c r="AJ93" s="263">
        <v>0</v>
      </c>
      <c r="AK93" s="263">
        <v>11823000</v>
      </c>
      <c r="AL93" s="108">
        <v>21863000</v>
      </c>
    </row>
    <row r="94" spans="1:38" s="50" customFormat="1" ht="42" customHeight="1" x14ac:dyDescent="0.2">
      <c r="A94" s="137" t="s">
        <v>177</v>
      </c>
      <c r="B94" s="138" t="s">
        <v>175</v>
      </c>
      <c r="C94" s="166" t="s">
        <v>60</v>
      </c>
      <c r="D94" s="136" t="s">
        <v>174</v>
      </c>
      <c r="E94" s="46">
        <v>0</v>
      </c>
      <c r="F94" s="129">
        <v>0</v>
      </c>
      <c r="G94" s="129">
        <v>0</v>
      </c>
      <c r="H94" s="129">
        <v>0</v>
      </c>
      <c r="I94" s="129">
        <v>0</v>
      </c>
      <c r="J94" s="124">
        <v>20000</v>
      </c>
      <c r="K94" s="130">
        <v>0</v>
      </c>
      <c r="L94" s="130">
        <v>20000</v>
      </c>
      <c r="M94" s="130">
        <v>0</v>
      </c>
      <c r="N94" s="130">
        <v>0</v>
      </c>
      <c r="O94" s="264">
        <v>0</v>
      </c>
      <c r="P94" s="284">
        <v>0</v>
      </c>
      <c r="Q94" s="264"/>
      <c r="R94" s="264"/>
      <c r="S94" s="264"/>
      <c r="T94" s="264"/>
      <c r="U94" s="124">
        <v>0</v>
      </c>
      <c r="V94" s="264"/>
      <c r="W94" s="264"/>
      <c r="X94" s="264"/>
      <c r="Y94" s="264"/>
      <c r="Z94" s="286"/>
      <c r="AA94" s="275">
        <v>0</v>
      </c>
      <c r="AB94" s="263">
        <v>0</v>
      </c>
      <c r="AC94" s="263">
        <v>0</v>
      </c>
      <c r="AD94" s="263">
        <v>0</v>
      </c>
      <c r="AE94" s="263">
        <v>0</v>
      </c>
      <c r="AF94" s="263">
        <v>20000</v>
      </c>
      <c r="AG94" s="263">
        <v>0</v>
      </c>
      <c r="AH94" s="263">
        <v>20000</v>
      </c>
      <c r="AI94" s="263">
        <v>0</v>
      </c>
      <c r="AJ94" s="263">
        <v>0</v>
      </c>
      <c r="AK94" s="263">
        <v>0</v>
      </c>
      <c r="AL94" s="108">
        <v>20000</v>
      </c>
    </row>
    <row r="95" spans="1:38" s="50" customFormat="1" x14ac:dyDescent="0.2">
      <c r="A95" s="93" t="s">
        <v>358</v>
      </c>
      <c r="B95" s="166" t="s">
        <v>359</v>
      </c>
      <c r="C95" s="166" t="s">
        <v>60</v>
      </c>
      <c r="D95" s="328" t="s">
        <v>360</v>
      </c>
      <c r="E95" s="46">
        <v>0</v>
      </c>
      <c r="F95" s="129">
        <v>0</v>
      </c>
      <c r="G95" s="129">
        <v>0</v>
      </c>
      <c r="H95" s="129">
        <v>0</v>
      </c>
      <c r="I95" s="129">
        <v>0</v>
      </c>
      <c r="J95" s="124">
        <v>2620000</v>
      </c>
      <c r="K95" s="130">
        <v>2620000</v>
      </c>
      <c r="L95" s="130">
        <v>0</v>
      </c>
      <c r="M95" s="130">
        <v>0</v>
      </c>
      <c r="N95" s="130">
        <v>0</v>
      </c>
      <c r="O95" s="264">
        <v>2620000</v>
      </c>
      <c r="P95" s="284">
        <v>0</v>
      </c>
      <c r="Q95" s="264"/>
      <c r="R95" s="264"/>
      <c r="S95" s="264"/>
      <c r="T95" s="264"/>
      <c r="U95" s="124">
        <v>0</v>
      </c>
      <c r="V95" s="264"/>
      <c r="W95" s="264"/>
      <c r="X95" s="264"/>
      <c r="Y95" s="264"/>
      <c r="Z95" s="286"/>
      <c r="AA95" s="275">
        <v>0</v>
      </c>
      <c r="AB95" s="263">
        <v>0</v>
      </c>
      <c r="AC95" s="263">
        <v>0</v>
      </c>
      <c r="AD95" s="263">
        <v>0</v>
      </c>
      <c r="AE95" s="263">
        <v>0</v>
      </c>
      <c r="AF95" s="263">
        <v>2620000</v>
      </c>
      <c r="AG95" s="263">
        <v>2620000</v>
      </c>
      <c r="AH95" s="263">
        <v>0</v>
      </c>
      <c r="AI95" s="263">
        <v>0</v>
      </c>
      <c r="AJ95" s="263">
        <v>0</v>
      </c>
      <c r="AK95" s="263">
        <v>2620000</v>
      </c>
      <c r="AL95" s="108">
        <v>2620000</v>
      </c>
    </row>
    <row r="96" spans="1:38" s="50" customFormat="1" x14ac:dyDescent="0.2">
      <c r="A96" s="137" t="s">
        <v>322</v>
      </c>
      <c r="B96" s="138" t="s">
        <v>323</v>
      </c>
      <c r="C96" s="166" t="s">
        <v>126</v>
      </c>
      <c r="D96" s="136" t="s">
        <v>324</v>
      </c>
      <c r="E96" s="46">
        <v>411200</v>
      </c>
      <c r="F96" s="129">
        <v>411200</v>
      </c>
      <c r="G96" s="129">
        <v>0</v>
      </c>
      <c r="H96" s="129">
        <v>0</v>
      </c>
      <c r="I96" s="129">
        <v>0</v>
      </c>
      <c r="J96" s="124">
        <v>0</v>
      </c>
      <c r="K96" s="130">
        <v>0</v>
      </c>
      <c r="L96" s="130">
        <v>0</v>
      </c>
      <c r="M96" s="130">
        <v>0</v>
      </c>
      <c r="N96" s="130">
        <v>0</v>
      </c>
      <c r="O96" s="264">
        <v>0</v>
      </c>
      <c r="P96" s="284">
        <v>0</v>
      </c>
      <c r="Q96" s="264"/>
      <c r="R96" s="264"/>
      <c r="S96" s="264"/>
      <c r="T96" s="264"/>
      <c r="U96" s="124">
        <v>0</v>
      </c>
      <c r="V96" s="264"/>
      <c r="W96" s="264"/>
      <c r="X96" s="264"/>
      <c r="Y96" s="264"/>
      <c r="Z96" s="286"/>
      <c r="AA96" s="275">
        <v>411200</v>
      </c>
      <c r="AB96" s="263">
        <v>411200</v>
      </c>
      <c r="AC96" s="263">
        <v>0</v>
      </c>
      <c r="AD96" s="263">
        <v>0</v>
      </c>
      <c r="AE96" s="263">
        <v>0</v>
      </c>
      <c r="AF96" s="263">
        <v>0</v>
      </c>
      <c r="AG96" s="263">
        <v>0</v>
      </c>
      <c r="AH96" s="263">
        <v>0</v>
      </c>
      <c r="AI96" s="263">
        <v>0</v>
      </c>
      <c r="AJ96" s="263">
        <v>0</v>
      </c>
      <c r="AK96" s="263">
        <v>0</v>
      </c>
      <c r="AL96" s="108">
        <v>411200</v>
      </c>
    </row>
    <row r="97" spans="1:38" s="50" customFormat="1" ht="15" x14ac:dyDescent="0.25">
      <c r="A97" s="137" t="s">
        <v>372</v>
      </c>
      <c r="B97" s="138" t="s">
        <v>374</v>
      </c>
      <c r="C97" s="166" t="s">
        <v>373</v>
      </c>
      <c r="D97" s="107" t="s">
        <v>375</v>
      </c>
      <c r="E97" s="46"/>
      <c r="F97" s="129"/>
      <c r="G97" s="129"/>
      <c r="H97" s="129"/>
      <c r="I97" s="129"/>
      <c r="J97" s="124"/>
      <c r="K97" s="130"/>
      <c r="L97" s="130"/>
      <c r="M97" s="130"/>
      <c r="N97" s="130"/>
      <c r="O97" s="264"/>
      <c r="P97" s="284">
        <v>0</v>
      </c>
      <c r="Q97" s="264"/>
      <c r="R97" s="264"/>
      <c r="S97" s="264"/>
      <c r="T97" s="264"/>
      <c r="U97" s="124">
        <v>59355.64</v>
      </c>
      <c r="V97" s="264"/>
      <c r="W97" s="264">
        <v>59355.64</v>
      </c>
      <c r="X97" s="264"/>
      <c r="Y97" s="264"/>
      <c r="Z97" s="286"/>
      <c r="AA97" s="275">
        <v>0</v>
      </c>
      <c r="AB97" s="263">
        <v>0</v>
      </c>
      <c r="AC97" s="263">
        <v>0</v>
      </c>
      <c r="AD97" s="263">
        <v>0</v>
      </c>
      <c r="AE97" s="263">
        <v>0</v>
      </c>
      <c r="AF97" s="263">
        <v>59355.64</v>
      </c>
      <c r="AG97" s="263">
        <v>0</v>
      </c>
      <c r="AH97" s="263">
        <v>59355.64</v>
      </c>
      <c r="AI97" s="263">
        <v>0</v>
      </c>
      <c r="AJ97" s="263">
        <v>0</v>
      </c>
      <c r="AK97" s="263">
        <v>0</v>
      </c>
      <c r="AL97" s="108">
        <v>59355.64</v>
      </c>
    </row>
    <row r="98" spans="1:38" s="50" customFormat="1" x14ac:dyDescent="0.2">
      <c r="A98" s="114" t="s">
        <v>29</v>
      </c>
      <c r="B98" s="113" t="s">
        <v>30</v>
      </c>
      <c r="C98" s="115" t="s">
        <v>85</v>
      </c>
      <c r="D98" s="160" t="s">
        <v>67</v>
      </c>
      <c r="E98" s="46">
        <v>0</v>
      </c>
      <c r="F98" s="129">
        <v>0</v>
      </c>
      <c r="G98" s="129">
        <v>0</v>
      </c>
      <c r="H98" s="129">
        <v>0</v>
      </c>
      <c r="I98" s="129">
        <v>0</v>
      </c>
      <c r="J98" s="124">
        <v>140000</v>
      </c>
      <c r="K98" s="131">
        <v>0</v>
      </c>
      <c r="L98" s="131">
        <v>140000</v>
      </c>
      <c r="M98" s="131">
        <v>0</v>
      </c>
      <c r="N98" s="131">
        <v>0</v>
      </c>
      <c r="O98" s="265">
        <v>0</v>
      </c>
      <c r="P98" s="284">
        <v>0</v>
      </c>
      <c r="Q98" s="265"/>
      <c r="R98" s="265"/>
      <c r="S98" s="265"/>
      <c r="T98" s="265"/>
      <c r="U98" s="124">
        <v>0</v>
      </c>
      <c r="V98" s="265"/>
      <c r="W98" s="265"/>
      <c r="X98" s="265"/>
      <c r="Y98" s="265"/>
      <c r="Z98" s="287"/>
      <c r="AA98" s="275">
        <v>0</v>
      </c>
      <c r="AB98" s="263">
        <v>0</v>
      </c>
      <c r="AC98" s="263">
        <v>0</v>
      </c>
      <c r="AD98" s="263">
        <v>0</v>
      </c>
      <c r="AE98" s="263">
        <v>0</v>
      </c>
      <c r="AF98" s="263">
        <v>140000</v>
      </c>
      <c r="AG98" s="263">
        <v>0</v>
      </c>
      <c r="AH98" s="263">
        <v>140000</v>
      </c>
      <c r="AI98" s="263">
        <v>0</v>
      </c>
      <c r="AJ98" s="263">
        <v>0</v>
      </c>
      <c r="AK98" s="263">
        <v>0</v>
      </c>
      <c r="AL98" s="108">
        <v>140000</v>
      </c>
    </row>
    <row r="99" spans="1:38" s="50" customFormat="1" ht="26.25" thickBot="1" x14ac:dyDescent="0.25">
      <c r="A99" s="101" t="s">
        <v>33</v>
      </c>
      <c r="B99" s="102" t="s">
        <v>34</v>
      </c>
      <c r="C99" s="105" t="s">
        <v>82</v>
      </c>
      <c r="D99" s="173" t="s">
        <v>260</v>
      </c>
      <c r="E99" s="169">
        <v>0</v>
      </c>
      <c r="F99" s="139">
        <v>0</v>
      </c>
      <c r="G99" s="139">
        <v>0</v>
      </c>
      <c r="H99" s="139">
        <v>0</v>
      </c>
      <c r="I99" s="139">
        <v>0</v>
      </c>
      <c r="J99" s="140">
        <v>840</v>
      </c>
      <c r="K99" s="127">
        <v>0</v>
      </c>
      <c r="L99" s="127">
        <v>840</v>
      </c>
      <c r="M99" s="127">
        <v>0</v>
      </c>
      <c r="N99" s="127">
        <v>0</v>
      </c>
      <c r="O99" s="266">
        <v>0</v>
      </c>
      <c r="P99" s="284">
        <v>0</v>
      </c>
      <c r="Q99" s="266"/>
      <c r="R99" s="266"/>
      <c r="S99" s="266"/>
      <c r="T99" s="266"/>
      <c r="U99" s="140">
        <v>0</v>
      </c>
      <c r="V99" s="266"/>
      <c r="W99" s="266"/>
      <c r="X99" s="266"/>
      <c r="Y99" s="266"/>
      <c r="Z99" s="288"/>
      <c r="AA99" s="275">
        <v>0</v>
      </c>
      <c r="AB99" s="263">
        <v>0</v>
      </c>
      <c r="AC99" s="263">
        <v>0</v>
      </c>
      <c r="AD99" s="263">
        <v>0</v>
      </c>
      <c r="AE99" s="263">
        <v>0</v>
      </c>
      <c r="AF99" s="263">
        <v>840</v>
      </c>
      <c r="AG99" s="263">
        <v>0</v>
      </c>
      <c r="AH99" s="263">
        <v>840</v>
      </c>
      <c r="AI99" s="263">
        <v>0</v>
      </c>
      <c r="AJ99" s="263">
        <v>0</v>
      </c>
      <c r="AK99" s="263">
        <v>0</v>
      </c>
      <c r="AL99" s="108">
        <v>840</v>
      </c>
    </row>
    <row r="100" spans="1:38" s="63" customFormat="1" x14ac:dyDescent="0.2">
      <c r="A100" s="33" t="s">
        <v>135</v>
      </c>
      <c r="B100" s="34"/>
      <c r="C100" s="34"/>
      <c r="D100" s="167" t="s">
        <v>46</v>
      </c>
      <c r="E100" s="60">
        <v>3296509</v>
      </c>
      <c r="F100" s="60">
        <v>3296509</v>
      </c>
      <c r="G100" s="60">
        <v>2493238</v>
      </c>
      <c r="H100" s="60">
        <v>116759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267">
        <v>0</v>
      </c>
      <c r="P100" s="289">
        <v>0</v>
      </c>
      <c r="Q100" s="60">
        <v>0</v>
      </c>
      <c r="R100" s="60">
        <v>0</v>
      </c>
      <c r="S100" s="60">
        <v>0</v>
      </c>
      <c r="T100" s="60">
        <v>0</v>
      </c>
      <c r="U100" s="60">
        <v>0</v>
      </c>
      <c r="V100" s="60">
        <v>0</v>
      </c>
      <c r="W100" s="60">
        <v>0</v>
      </c>
      <c r="X100" s="60">
        <v>0</v>
      </c>
      <c r="Y100" s="60">
        <v>0</v>
      </c>
      <c r="Z100" s="132">
        <v>0</v>
      </c>
      <c r="AA100" s="276">
        <v>3296509</v>
      </c>
      <c r="AB100" s="60">
        <v>3296509</v>
      </c>
      <c r="AC100" s="60">
        <v>2493238</v>
      </c>
      <c r="AD100" s="60">
        <v>116759</v>
      </c>
      <c r="AE100" s="60">
        <v>0</v>
      </c>
      <c r="AF100" s="60">
        <v>0</v>
      </c>
      <c r="AG100" s="60">
        <v>0</v>
      </c>
      <c r="AH100" s="60">
        <v>0</v>
      </c>
      <c r="AI100" s="60">
        <v>0</v>
      </c>
      <c r="AJ100" s="60">
        <v>0</v>
      </c>
      <c r="AK100" s="60">
        <v>0</v>
      </c>
      <c r="AL100" s="132">
        <v>3296509</v>
      </c>
    </row>
    <row r="101" spans="1:38" s="63" customFormat="1" x14ac:dyDescent="0.2">
      <c r="A101" s="30" t="s">
        <v>136</v>
      </c>
      <c r="B101" s="31"/>
      <c r="C101" s="31"/>
      <c r="D101" s="157" t="s">
        <v>46</v>
      </c>
      <c r="E101" s="59">
        <v>3296509</v>
      </c>
      <c r="F101" s="59">
        <v>3296509</v>
      </c>
      <c r="G101" s="59">
        <v>2493238</v>
      </c>
      <c r="H101" s="59">
        <v>116759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268">
        <v>0</v>
      </c>
      <c r="P101" s="290">
        <v>0</v>
      </c>
      <c r="Q101" s="59">
        <v>0</v>
      </c>
      <c r="R101" s="59">
        <v>0</v>
      </c>
      <c r="S101" s="59">
        <v>0</v>
      </c>
      <c r="T101" s="59">
        <v>0</v>
      </c>
      <c r="U101" s="59">
        <v>0</v>
      </c>
      <c r="V101" s="59">
        <v>0</v>
      </c>
      <c r="W101" s="59">
        <v>0</v>
      </c>
      <c r="X101" s="59">
        <v>0</v>
      </c>
      <c r="Y101" s="59">
        <v>0</v>
      </c>
      <c r="Z101" s="133">
        <v>0</v>
      </c>
      <c r="AA101" s="277">
        <v>3296509</v>
      </c>
      <c r="AB101" s="59">
        <v>3296509</v>
      </c>
      <c r="AC101" s="59">
        <v>2493238</v>
      </c>
      <c r="AD101" s="59">
        <v>116759</v>
      </c>
      <c r="AE101" s="59">
        <v>0</v>
      </c>
      <c r="AF101" s="59">
        <v>0</v>
      </c>
      <c r="AG101" s="59">
        <v>0</v>
      </c>
      <c r="AH101" s="59">
        <v>0</v>
      </c>
      <c r="AI101" s="59">
        <v>0</v>
      </c>
      <c r="AJ101" s="59">
        <v>0</v>
      </c>
      <c r="AK101" s="59">
        <v>0</v>
      </c>
      <c r="AL101" s="133">
        <v>3296509</v>
      </c>
    </row>
    <row r="102" spans="1:38" s="50" customFormat="1" ht="20.45" customHeight="1" x14ac:dyDescent="0.2">
      <c r="A102" s="77" t="s">
        <v>35</v>
      </c>
      <c r="B102" s="78" t="s">
        <v>137</v>
      </c>
      <c r="C102" s="76" t="s">
        <v>58</v>
      </c>
      <c r="D102" s="158" t="s">
        <v>235</v>
      </c>
      <c r="E102" s="46">
        <v>3280509</v>
      </c>
      <c r="F102" s="129">
        <v>3280509</v>
      </c>
      <c r="G102" s="129">
        <v>2493238</v>
      </c>
      <c r="H102" s="129">
        <v>116759</v>
      </c>
      <c r="I102" s="129">
        <v>0</v>
      </c>
      <c r="J102" s="124">
        <v>0</v>
      </c>
      <c r="K102" s="129">
        <v>0</v>
      </c>
      <c r="L102" s="129">
        <v>0</v>
      </c>
      <c r="M102" s="129">
        <v>0</v>
      </c>
      <c r="N102" s="129">
        <v>0</v>
      </c>
      <c r="O102" s="263">
        <v>0</v>
      </c>
      <c r="P102" s="284">
        <v>0</v>
      </c>
      <c r="Q102" s="263"/>
      <c r="R102" s="263"/>
      <c r="S102" s="263"/>
      <c r="T102" s="263"/>
      <c r="U102" s="124">
        <v>0</v>
      </c>
      <c r="V102" s="263"/>
      <c r="W102" s="263"/>
      <c r="X102" s="263"/>
      <c r="Y102" s="263"/>
      <c r="Z102" s="285"/>
      <c r="AA102" s="275">
        <v>3280509</v>
      </c>
      <c r="AB102" s="263">
        <v>3280509</v>
      </c>
      <c r="AC102" s="263">
        <v>2493238</v>
      </c>
      <c r="AD102" s="263">
        <v>116759</v>
      </c>
      <c r="AE102" s="263">
        <v>0</v>
      </c>
      <c r="AF102" s="263">
        <v>0</v>
      </c>
      <c r="AG102" s="263">
        <v>0</v>
      </c>
      <c r="AH102" s="263">
        <v>0</v>
      </c>
      <c r="AI102" s="263">
        <v>0</v>
      </c>
      <c r="AJ102" s="263">
        <v>0</v>
      </c>
      <c r="AK102" s="263">
        <v>0</v>
      </c>
      <c r="AL102" s="108">
        <v>3280509</v>
      </c>
    </row>
    <row r="103" spans="1:38" s="50" customFormat="1" ht="13.5" thickBot="1" x14ac:dyDescent="0.25">
      <c r="A103" s="77" t="s">
        <v>172</v>
      </c>
      <c r="B103" s="78" t="s">
        <v>89</v>
      </c>
      <c r="C103" s="76" t="s">
        <v>72</v>
      </c>
      <c r="D103" s="159" t="s">
        <v>165</v>
      </c>
      <c r="E103" s="46">
        <v>16000</v>
      </c>
      <c r="F103" s="129">
        <v>16000</v>
      </c>
      <c r="G103" s="129">
        <v>0</v>
      </c>
      <c r="H103" s="129">
        <v>0</v>
      </c>
      <c r="I103" s="129">
        <v>0</v>
      </c>
      <c r="J103" s="124">
        <v>0</v>
      </c>
      <c r="K103" s="130">
        <v>0</v>
      </c>
      <c r="L103" s="130">
        <v>0</v>
      </c>
      <c r="M103" s="130">
        <v>0</v>
      </c>
      <c r="N103" s="130">
        <v>0</v>
      </c>
      <c r="O103" s="264">
        <v>0</v>
      </c>
      <c r="P103" s="284">
        <v>0</v>
      </c>
      <c r="Q103" s="264"/>
      <c r="R103" s="264"/>
      <c r="S103" s="264"/>
      <c r="T103" s="264"/>
      <c r="U103" s="124">
        <v>0</v>
      </c>
      <c r="V103" s="264"/>
      <c r="W103" s="264"/>
      <c r="X103" s="264"/>
      <c r="Y103" s="264"/>
      <c r="Z103" s="286"/>
      <c r="AA103" s="275">
        <v>16000</v>
      </c>
      <c r="AB103" s="263">
        <v>16000</v>
      </c>
      <c r="AC103" s="263">
        <v>0</v>
      </c>
      <c r="AD103" s="263">
        <v>0</v>
      </c>
      <c r="AE103" s="263">
        <v>0</v>
      </c>
      <c r="AF103" s="263">
        <v>0</v>
      </c>
      <c r="AG103" s="263">
        <v>0</v>
      </c>
      <c r="AH103" s="263">
        <v>0</v>
      </c>
      <c r="AI103" s="263">
        <v>0</v>
      </c>
      <c r="AJ103" s="263">
        <v>0</v>
      </c>
      <c r="AK103" s="263">
        <v>0</v>
      </c>
      <c r="AL103" s="108">
        <v>16000</v>
      </c>
    </row>
    <row r="104" spans="1:38" s="50" customFormat="1" ht="13.5" hidden="1" thickBot="1" x14ac:dyDescent="0.25">
      <c r="A104" s="151" t="s">
        <v>36</v>
      </c>
      <c r="B104" s="105" t="s">
        <v>37</v>
      </c>
      <c r="C104" s="105" t="s">
        <v>90</v>
      </c>
      <c r="D104" s="174" t="s">
        <v>38</v>
      </c>
      <c r="E104" s="169"/>
      <c r="F104" s="139"/>
      <c r="G104" s="139"/>
      <c r="H104" s="139"/>
      <c r="I104" s="139"/>
      <c r="J104" s="140"/>
      <c r="K104" s="156"/>
      <c r="L104" s="156"/>
      <c r="M104" s="156"/>
      <c r="N104" s="156"/>
      <c r="O104" s="272"/>
      <c r="P104" s="295"/>
      <c r="Q104" s="272"/>
      <c r="R104" s="272"/>
      <c r="S104" s="272"/>
      <c r="T104" s="272"/>
      <c r="U104" s="140">
        <v>0</v>
      </c>
      <c r="V104" s="272"/>
      <c r="W104" s="272"/>
      <c r="X104" s="272"/>
      <c r="Y104" s="272"/>
      <c r="Z104" s="296"/>
      <c r="AA104" s="279"/>
      <c r="AB104" s="272"/>
      <c r="AC104" s="272"/>
      <c r="AD104" s="272"/>
      <c r="AE104" s="272"/>
      <c r="AF104" s="272"/>
      <c r="AG104" s="272"/>
      <c r="AH104" s="272"/>
      <c r="AI104" s="272"/>
      <c r="AJ104" s="272"/>
      <c r="AK104" s="272"/>
      <c r="AL104" s="122">
        <v>0</v>
      </c>
    </row>
    <row r="105" spans="1:38" s="63" customFormat="1" x14ac:dyDescent="0.2">
      <c r="A105" s="33" t="s">
        <v>133</v>
      </c>
      <c r="B105" s="34"/>
      <c r="C105" s="34"/>
      <c r="D105" s="167" t="s">
        <v>45</v>
      </c>
      <c r="E105" s="60">
        <v>10567043</v>
      </c>
      <c r="F105" s="60">
        <v>10081213</v>
      </c>
      <c r="G105" s="60">
        <v>2159408</v>
      </c>
      <c r="H105" s="60">
        <v>84535</v>
      </c>
      <c r="I105" s="60">
        <v>0</v>
      </c>
      <c r="J105" s="60">
        <v>100000</v>
      </c>
      <c r="K105" s="60">
        <v>100000</v>
      </c>
      <c r="L105" s="60">
        <v>0</v>
      </c>
      <c r="M105" s="60">
        <v>0</v>
      </c>
      <c r="N105" s="60">
        <v>0</v>
      </c>
      <c r="O105" s="267">
        <v>100000</v>
      </c>
      <c r="P105" s="289">
        <v>0</v>
      </c>
      <c r="Q105" s="60">
        <v>0</v>
      </c>
      <c r="R105" s="60">
        <v>0</v>
      </c>
      <c r="S105" s="60">
        <v>0</v>
      </c>
      <c r="T105" s="60">
        <v>0</v>
      </c>
      <c r="U105" s="60">
        <v>0</v>
      </c>
      <c r="V105" s="60">
        <v>0</v>
      </c>
      <c r="W105" s="60">
        <v>0</v>
      </c>
      <c r="X105" s="60">
        <v>0</v>
      </c>
      <c r="Y105" s="60">
        <v>0</v>
      </c>
      <c r="Z105" s="132">
        <v>0</v>
      </c>
      <c r="AA105" s="276">
        <v>10567043</v>
      </c>
      <c r="AB105" s="60">
        <v>10081213</v>
      </c>
      <c r="AC105" s="60">
        <v>2159408</v>
      </c>
      <c r="AD105" s="60">
        <v>84535</v>
      </c>
      <c r="AE105" s="60">
        <v>0</v>
      </c>
      <c r="AF105" s="60">
        <v>100000</v>
      </c>
      <c r="AG105" s="60">
        <v>100000</v>
      </c>
      <c r="AH105" s="60">
        <v>0</v>
      </c>
      <c r="AI105" s="60">
        <v>0</v>
      </c>
      <c r="AJ105" s="60">
        <v>0</v>
      </c>
      <c r="AK105" s="60">
        <v>100000</v>
      </c>
      <c r="AL105" s="132">
        <v>10667043</v>
      </c>
    </row>
    <row r="106" spans="1:38" s="63" customFormat="1" x14ac:dyDescent="0.2">
      <c r="A106" s="30" t="s">
        <v>134</v>
      </c>
      <c r="B106" s="31"/>
      <c r="C106" s="31"/>
      <c r="D106" s="157" t="s">
        <v>45</v>
      </c>
      <c r="E106" s="59">
        <v>10567043</v>
      </c>
      <c r="F106" s="59">
        <v>10081213</v>
      </c>
      <c r="G106" s="59">
        <v>2159408</v>
      </c>
      <c r="H106" s="59">
        <v>84535</v>
      </c>
      <c r="I106" s="59">
        <v>0</v>
      </c>
      <c r="J106" s="59">
        <v>100000</v>
      </c>
      <c r="K106" s="59">
        <v>100000</v>
      </c>
      <c r="L106" s="59">
        <v>0</v>
      </c>
      <c r="M106" s="59">
        <v>0</v>
      </c>
      <c r="N106" s="59">
        <v>0</v>
      </c>
      <c r="O106" s="268">
        <v>100000</v>
      </c>
      <c r="P106" s="290">
        <v>0</v>
      </c>
      <c r="Q106" s="59">
        <v>0</v>
      </c>
      <c r="R106" s="59">
        <v>0</v>
      </c>
      <c r="S106" s="59">
        <v>0</v>
      </c>
      <c r="T106" s="59">
        <v>0</v>
      </c>
      <c r="U106" s="59">
        <v>0</v>
      </c>
      <c r="V106" s="59">
        <v>0</v>
      </c>
      <c r="W106" s="59">
        <v>0</v>
      </c>
      <c r="X106" s="59">
        <v>0</v>
      </c>
      <c r="Y106" s="59">
        <v>0</v>
      </c>
      <c r="Z106" s="133">
        <v>0</v>
      </c>
      <c r="AA106" s="277">
        <v>10567043</v>
      </c>
      <c r="AB106" s="59">
        <v>10081213</v>
      </c>
      <c r="AC106" s="59">
        <v>2159408</v>
      </c>
      <c r="AD106" s="59">
        <v>84535</v>
      </c>
      <c r="AE106" s="59">
        <v>0</v>
      </c>
      <c r="AF106" s="59">
        <v>100000</v>
      </c>
      <c r="AG106" s="59">
        <v>100000</v>
      </c>
      <c r="AH106" s="59">
        <v>0</v>
      </c>
      <c r="AI106" s="59">
        <v>0</v>
      </c>
      <c r="AJ106" s="59">
        <v>0</v>
      </c>
      <c r="AK106" s="59">
        <v>100000</v>
      </c>
      <c r="AL106" s="133">
        <v>10667043</v>
      </c>
    </row>
    <row r="107" spans="1:38" s="50" customFormat="1" ht="20.45" customHeight="1" x14ac:dyDescent="0.2">
      <c r="A107" s="77" t="s">
        <v>39</v>
      </c>
      <c r="B107" s="78" t="s">
        <v>137</v>
      </c>
      <c r="C107" s="78" t="s">
        <v>58</v>
      </c>
      <c r="D107" s="158" t="s">
        <v>235</v>
      </c>
      <c r="E107" s="46">
        <v>2859213</v>
      </c>
      <c r="F107" s="129">
        <v>2859213</v>
      </c>
      <c r="G107" s="129">
        <v>2159408</v>
      </c>
      <c r="H107" s="129">
        <v>84535</v>
      </c>
      <c r="I107" s="129">
        <v>0</v>
      </c>
      <c r="J107" s="124">
        <v>0</v>
      </c>
      <c r="K107" s="129">
        <v>0</v>
      </c>
      <c r="L107" s="129">
        <v>0</v>
      </c>
      <c r="M107" s="129">
        <v>0</v>
      </c>
      <c r="N107" s="129">
        <v>0</v>
      </c>
      <c r="O107" s="263">
        <v>0</v>
      </c>
      <c r="P107" s="284">
        <v>0</v>
      </c>
      <c r="Q107" s="263"/>
      <c r="R107" s="263"/>
      <c r="S107" s="263"/>
      <c r="T107" s="263"/>
      <c r="U107" s="124">
        <v>0</v>
      </c>
      <c r="V107" s="263"/>
      <c r="W107" s="263"/>
      <c r="X107" s="263"/>
      <c r="Y107" s="263"/>
      <c r="Z107" s="285"/>
      <c r="AA107" s="275">
        <v>2859213</v>
      </c>
      <c r="AB107" s="263">
        <v>2859213</v>
      </c>
      <c r="AC107" s="263">
        <v>2159408</v>
      </c>
      <c r="AD107" s="263">
        <v>84535</v>
      </c>
      <c r="AE107" s="263">
        <v>0</v>
      </c>
      <c r="AF107" s="263">
        <v>0</v>
      </c>
      <c r="AG107" s="263">
        <v>0</v>
      </c>
      <c r="AH107" s="263">
        <v>0</v>
      </c>
      <c r="AI107" s="263">
        <v>0</v>
      </c>
      <c r="AJ107" s="263">
        <v>0</v>
      </c>
      <c r="AK107" s="263">
        <v>0</v>
      </c>
      <c r="AL107" s="108">
        <v>2859213</v>
      </c>
    </row>
    <row r="108" spans="1:38" s="50" customFormat="1" x14ac:dyDescent="0.2">
      <c r="A108" s="75" t="s">
        <v>265</v>
      </c>
      <c r="B108" s="93" t="s">
        <v>233</v>
      </c>
      <c r="C108" s="93" t="s">
        <v>72</v>
      </c>
      <c r="D108" s="136" t="s">
        <v>234</v>
      </c>
      <c r="E108" s="124">
        <v>485830</v>
      </c>
      <c r="F108" s="129">
        <v>0</v>
      </c>
      <c r="G108" s="129">
        <v>0</v>
      </c>
      <c r="H108" s="129">
        <v>0</v>
      </c>
      <c r="I108" s="129">
        <v>0</v>
      </c>
      <c r="J108" s="124">
        <v>0</v>
      </c>
      <c r="K108" s="130">
        <v>0</v>
      </c>
      <c r="L108" s="130">
        <v>0</v>
      </c>
      <c r="M108" s="130">
        <v>0</v>
      </c>
      <c r="N108" s="130">
        <v>0</v>
      </c>
      <c r="O108" s="264">
        <v>0</v>
      </c>
      <c r="P108" s="284">
        <v>0</v>
      </c>
      <c r="Q108" s="264"/>
      <c r="R108" s="264"/>
      <c r="S108" s="264"/>
      <c r="T108" s="264"/>
      <c r="U108" s="124">
        <v>0</v>
      </c>
      <c r="V108" s="264"/>
      <c r="W108" s="264"/>
      <c r="X108" s="264"/>
      <c r="Y108" s="264"/>
      <c r="Z108" s="286"/>
      <c r="AA108" s="275">
        <v>485830</v>
      </c>
      <c r="AB108" s="263">
        <v>0</v>
      </c>
      <c r="AC108" s="263">
        <v>0</v>
      </c>
      <c r="AD108" s="263">
        <v>0</v>
      </c>
      <c r="AE108" s="263">
        <v>0</v>
      </c>
      <c r="AF108" s="263">
        <v>0</v>
      </c>
      <c r="AG108" s="263">
        <v>0</v>
      </c>
      <c r="AH108" s="263">
        <v>0</v>
      </c>
      <c r="AI108" s="263">
        <v>0</v>
      </c>
      <c r="AJ108" s="263">
        <v>0</v>
      </c>
      <c r="AK108" s="263">
        <v>0</v>
      </c>
      <c r="AL108" s="108">
        <v>485830</v>
      </c>
    </row>
    <row r="109" spans="1:38" s="50" customFormat="1" ht="13.9" customHeight="1" thickBot="1" x14ac:dyDescent="0.25">
      <c r="A109" s="329" t="s">
        <v>357</v>
      </c>
      <c r="B109" s="326" t="s">
        <v>355</v>
      </c>
      <c r="C109" s="326" t="s">
        <v>89</v>
      </c>
      <c r="D109" s="328" t="s">
        <v>356</v>
      </c>
      <c r="E109" s="320">
        <v>7222000</v>
      </c>
      <c r="F109" s="321">
        <v>7222000</v>
      </c>
      <c r="G109" s="321">
        <v>0</v>
      </c>
      <c r="H109" s="321">
        <v>0</v>
      </c>
      <c r="I109" s="321">
        <v>0</v>
      </c>
      <c r="J109" s="322">
        <v>100000</v>
      </c>
      <c r="K109" s="323">
        <v>100000</v>
      </c>
      <c r="L109" s="323">
        <v>0</v>
      </c>
      <c r="M109" s="323">
        <v>0</v>
      </c>
      <c r="N109" s="323">
        <v>0</v>
      </c>
      <c r="O109" s="324">
        <v>100000</v>
      </c>
      <c r="P109" s="284">
        <v>0</v>
      </c>
      <c r="Q109" s="324"/>
      <c r="R109" s="324"/>
      <c r="S109" s="324"/>
      <c r="T109" s="324"/>
      <c r="U109" s="322">
        <v>0</v>
      </c>
      <c r="V109" s="324"/>
      <c r="W109" s="324"/>
      <c r="X109" s="324"/>
      <c r="Y109" s="324"/>
      <c r="Z109" s="325"/>
      <c r="AA109" s="356">
        <v>7222000</v>
      </c>
      <c r="AB109" s="357">
        <v>7222000</v>
      </c>
      <c r="AC109" s="357">
        <v>0</v>
      </c>
      <c r="AD109" s="357">
        <v>0</v>
      </c>
      <c r="AE109" s="357">
        <v>0</v>
      </c>
      <c r="AF109" s="357">
        <v>100000</v>
      </c>
      <c r="AG109" s="357">
        <v>100000</v>
      </c>
      <c r="AH109" s="357">
        <v>0</v>
      </c>
      <c r="AI109" s="357">
        <v>0</v>
      </c>
      <c r="AJ109" s="357">
        <v>0</v>
      </c>
      <c r="AK109" s="357">
        <v>100000</v>
      </c>
      <c r="AL109" s="358">
        <v>7322000</v>
      </c>
    </row>
    <row r="110" spans="1:38" s="53" customFormat="1" ht="13.5" thickBot="1" x14ac:dyDescent="0.25">
      <c r="A110" s="330" t="s">
        <v>205</v>
      </c>
      <c r="B110" s="331" t="s">
        <v>205</v>
      </c>
      <c r="C110" s="331" t="s">
        <v>205</v>
      </c>
      <c r="D110" s="332" t="s">
        <v>211</v>
      </c>
      <c r="E110" s="333">
        <v>298213788</v>
      </c>
      <c r="F110" s="333">
        <v>297727958</v>
      </c>
      <c r="G110" s="333">
        <v>166151802</v>
      </c>
      <c r="H110" s="333">
        <v>28998187</v>
      </c>
      <c r="I110" s="334">
        <v>0</v>
      </c>
      <c r="J110" s="334">
        <v>26102676</v>
      </c>
      <c r="K110" s="334">
        <v>18710000</v>
      </c>
      <c r="L110" s="334">
        <v>7392676</v>
      </c>
      <c r="M110" s="334">
        <v>1045500</v>
      </c>
      <c r="N110" s="334">
        <v>58650</v>
      </c>
      <c r="O110" s="335">
        <v>18710000</v>
      </c>
      <c r="P110" s="336">
        <v>2183900</v>
      </c>
      <c r="Q110" s="334">
        <v>2183900</v>
      </c>
      <c r="R110" s="334">
        <v>0</v>
      </c>
      <c r="S110" s="334">
        <v>0</v>
      </c>
      <c r="T110" s="334">
        <v>0</v>
      </c>
      <c r="U110" s="334">
        <v>59355.64</v>
      </c>
      <c r="V110" s="334">
        <v>0</v>
      </c>
      <c r="W110" s="334">
        <v>59355.64</v>
      </c>
      <c r="X110" s="334">
        <v>0</v>
      </c>
      <c r="Y110" s="334">
        <v>0</v>
      </c>
      <c r="Z110" s="337">
        <v>0</v>
      </c>
      <c r="AA110" s="336">
        <v>300397688</v>
      </c>
      <c r="AB110" s="334">
        <v>299911858</v>
      </c>
      <c r="AC110" s="334">
        <v>166151802</v>
      </c>
      <c r="AD110" s="334">
        <v>28998187</v>
      </c>
      <c r="AE110" s="334">
        <v>0</v>
      </c>
      <c r="AF110" s="334">
        <v>26162031.640000001</v>
      </c>
      <c r="AG110" s="334">
        <v>18710000</v>
      </c>
      <c r="AH110" s="334">
        <v>7452031.6399999997</v>
      </c>
      <c r="AI110" s="334">
        <v>1045500</v>
      </c>
      <c r="AJ110" s="334">
        <v>58650</v>
      </c>
      <c r="AK110" s="334">
        <v>18710000</v>
      </c>
      <c r="AL110" s="337">
        <v>326559719.63999999</v>
      </c>
    </row>
    <row r="111" spans="1:38" s="53" customFormat="1" x14ac:dyDescent="0.2">
      <c r="A111" s="54"/>
      <c r="B111" s="54"/>
      <c r="C111" s="54"/>
      <c r="D111" s="61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4"/>
      <c r="AH111" s="134"/>
      <c r="AI111" s="134"/>
      <c r="AJ111" s="134"/>
      <c r="AK111" s="134"/>
      <c r="AL111" s="62"/>
    </row>
    <row r="112" spans="1:38" s="1" customFormat="1" ht="19.899999999999999" customHeight="1" x14ac:dyDescent="0.3">
      <c r="A112" s="85"/>
      <c r="D112" s="85" t="s">
        <v>347</v>
      </c>
      <c r="E112" s="85" t="s">
        <v>346</v>
      </c>
      <c r="F112" s="239"/>
      <c r="G112" s="238"/>
      <c r="H112" s="8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28"/>
    </row>
    <row r="113" spans="1:38" s="1" customFormat="1" ht="16.149999999999999" hidden="1" customHeight="1" x14ac:dyDescent="0.3">
      <c r="A113" s="85"/>
      <c r="D113"/>
      <c r="E113" s="85"/>
      <c r="F113" s="85"/>
      <c r="G113" s="85"/>
      <c r="H113" s="8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28"/>
    </row>
    <row r="114" spans="1:38" x14ac:dyDescent="0.2">
      <c r="AL114" s="53"/>
    </row>
    <row r="115" spans="1:38" x14ac:dyDescent="0.2">
      <c r="AL115" s="53"/>
    </row>
    <row r="116" spans="1:38" x14ac:dyDescent="0.2">
      <c r="AL116" s="53"/>
    </row>
    <row r="117" spans="1:38" x14ac:dyDescent="0.2">
      <c r="AL117" s="53"/>
    </row>
    <row r="118" spans="1:38" x14ac:dyDescent="0.2">
      <c r="AL118" s="53"/>
    </row>
    <row r="119" spans="1:38" x14ac:dyDescent="0.2">
      <c r="AL119" s="53"/>
    </row>
    <row r="120" spans="1:38" x14ac:dyDescent="0.2">
      <c r="AL120" s="53"/>
    </row>
    <row r="121" spans="1:38" x14ac:dyDescent="0.2">
      <c r="AL121" s="53"/>
    </row>
    <row r="122" spans="1:38" x14ac:dyDescent="0.2">
      <c r="AL122" s="53"/>
    </row>
    <row r="123" spans="1:38" x14ac:dyDescent="0.2">
      <c r="AL123" s="53"/>
    </row>
    <row r="124" spans="1:38" x14ac:dyDescent="0.2">
      <c r="AL124" s="53"/>
    </row>
    <row r="125" spans="1:38" x14ac:dyDescent="0.2">
      <c r="AL125" s="53"/>
    </row>
    <row r="126" spans="1:38" x14ac:dyDescent="0.2">
      <c r="AL126" s="53"/>
    </row>
    <row r="127" spans="1:38" x14ac:dyDescent="0.2">
      <c r="AL127" s="53"/>
    </row>
    <row r="128" spans="1:38" x14ac:dyDescent="0.2">
      <c r="AL128" s="53"/>
    </row>
    <row r="129" spans="38:38" x14ac:dyDescent="0.2">
      <c r="AL129" s="53"/>
    </row>
    <row r="130" spans="38:38" x14ac:dyDescent="0.2">
      <c r="AL130" s="53"/>
    </row>
    <row r="131" spans="38:38" x14ac:dyDescent="0.2">
      <c r="AL131" s="53"/>
    </row>
    <row r="132" spans="38:38" x14ac:dyDescent="0.2">
      <c r="AL132" s="53"/>
    </row>
    <row r="133" spans="38:38" x14ac:dyDescent="0.2">
      <c r="AL133" s="53"/>
    </row>
    <row r="134" spans="38:38" x14ac:dyDescent="0.2">
      <c r="AL134" s="53"/>
    </row>
    <row r="135" spans="38:38" x14ac:dyDescent="0.2">
      <c r="AL135" s="53"/>
    </row>
  </sheetData>
  <mergeCells count="44">
    <mergeCell ref="Z10:Z11"/>
    <mergeCell ref="AA8:AK8"/>
    <mergeCell ref="AA9:AE9"/>
    <mergeCell ref="AF9:AK9"/>
    <mergeCell ref="AA10:AA11"/>
    <mergeCell ref="AB10:AB11"/>
    <mergeCell ref="AC10:AD10"/>
    <mergeCell ref="AE10:AE11"/>
    <mergeCell ref="AF10:AF11"/>
    <mergeCell ref="AG10:AG11"/>
    <mergeCell ref="AH10:AH11"/>
    <mergeCell ref="AI10:AJ10"/>
    <mergeCell ref="AK10:AK11"/>
    <mergeCell ref="T10:T11"/>
    <mergeCell ref="U10:U11"/>
    <mergeCell ref="V10:V11"/>
    <mergeCell ref="W10:W11"/>
    <mergeCell ref="X10:Y10"/>
    <mergeCell ref="M10:N10"/>
    <mergeCell ref="O10:O11"/>
    <mergeCell ref="P10:P11"/>
    <mergeCell ref="Q10:Q11"/>
    <mergeCell ref="R10:S10"/>
    <mergeCell ref="A5:L5"/>
    <mergeCell ref="AL8:AL11"/>
    <mergeCell ref="A8:A11"/>
    <mergeCell ref="B8:B11"/>
    <mergeCell ref="E10:E11"/>
    <mergeCell ref="F10:F11"/>
    <mergeCell ref="G10:H10"/>
    <mergeCell ref="I10:I11"/>
    <mergeCell ref="D8:D11"/>
    <mergeCell ref="E8:O8"/>
    <mergeCell ref="E9:I9"/>
    <mergeCell ref="J9:O9"/>
    <mergeCell ref="K10:K11"/>
    <mergeCell ref="C8:C11"/>
    <mergeCell ref="L10:L11"/>
    <mergeCell ref="J10:J11"/>
    <mergeCell ref="N4:AL4"/>
    <mergeCell ref="N5:O5"/>
    <mergeCell ref="P8:Z8"/>
    <mergeCell ref="P9:T9"/>
    <mergeCell ref="U9:Z9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O95"/>
  <sheetViews>
    <sheetView topLeftCell="A2" zoomScale="55" zoomScaleNormal="55" zoomScaleSheetLayoutView="55" workbookViewId="0">
      <pane xSplit="6" ySplit="10" topLeftCell="G73" activePane="bottomRight" state="frozen"/>
      <selection activeCell="A2" sqref="A2"/>
      <selection pane="topRight" activeCell="G2" sqref="G2"/>
      <selection pane="bottomLeft" activeCell="A12" sqref="A12"/>
      <selection pane="bottomRight" activeCell="N4" sqref="N4:P4"/>
    </sheetView>
  </sheetViews>
  <sheetFormatPr defaultColWidth="9.1640625" defaultRowHeight="12.75" x14ac:dyDescent="0.2"/>
  <cols>
    <col min="1" max="1" width="11.33203125" style="13" customWidth="1"/>
    <col min="2" max="2" width="10.33203125" style="13" customWidth="1"/>
    <col min="3" max="3" width="8.1640625" style="13" customWidth="1"/>
    <col min="4" max="4" width="61.33203125" style="2" customWidth="1"/>
    <col min="5" max="5" width="58.1640625" style="13" customWidth="1"/>
    <col min="6" max="6" width="21.1640625" style="13" customWidth="1"/>
    <col min="7" max="7" width="16.6640625" style="13" customWidth="1"/>
    <col min="8" max="8" width="15" style="2" customWidth="1"/>
    <col min="9" max="9" width="13.83203125" style="2" customWidth="1"/>
    <col min="10" max="10" width="16.5" style="2" customWidth="1"/>
    <col min="11" max="11" width="13.1640625" style="2" customWidth="1"/>
    <col min="12" max="12" width="12.5" style="2" customWidth="1"/>
    <col min="13" max="13" width="13.1640625" style="2" customWidth="1"/>
    <col min="14" max="14" width="14" style="2" customWidth="1"/>
    <col min="15" max="15" width="15.5" style="2" customWidth="1"/>
    <col min="16" max="16" width="14.5" style="2" bestFit="1" customWidth="1"/>
    <col min="17" max="17" width="15.83203125" style="2" customWidth="1"/>
    <col min="18" max="18" width="15.6640625" style="2" bestFit="1" customWidth="1"/>
    <col min="19" max="16384" width="9.1640625" style="2"/>
  </cols>
  <sheetData>
    <row r="1" spans="1:41" s="9" customFormat="1" ht="11.1" hidden="1" customHeight="1" x14ac:dyDescent="0.25">
      <c r="A1" s="65"/>
      <c r="B1" s="65"/>
      <c r="C1" s="65"/>
      <c r="D1" s="65"/>
      <c r="E1" s="65"/>
      <c r="G1" s="65"/>
      <c r="K1" s="72"/>
    </row>
    <row r="2" spans="1:41" s="9" customFormat="1" ht="15.75" x14ac:dyDescent="0.25">
      <c r="A2" s="65"/>
      <c r="B2" s="65"/>
      <c r="C2" s="65"/>
      <c r="D2" s="65"/>
      <c r="K2" s="72"/>
      <c r="N2" t="s">
        <v>269</v>
      </c>
      <c r="P2" s="3"/>
    </row>
    <row r="3" spans="1:41" s="9" customFormat="1" ht="15" customHeight="1" x14ac:dyDescent="0.25">
      <c r="A3" s="65"/>
      <c r="B3" s="65"/>
      <c r="C3" s="65"/>
      <c r="D3" s="65"/>
      <c r="K3" s="73"/>
      <c r="N3" s="1" t="s">
        <v>344</v>
      </c>
      <c r="P3" s="3"/>
    </row>
    <row r="4" spans="1:41" ht="15" x14ac:dyDescent="0.2">
      <c r="K4" s="27"/>
      <c r="N4" s="367" t="s">
        <v>376</v>
      </c>
      <c r="O4" s="367"/>
      <c r="P4" s="367"/>
    </row>
    <row r="5" spans="1:41" ht="19.149999999999999" customHeight="1" x14ac:dyDescent="0.2">
      <c r="H5" s="16"/>
      <c r="I5" s="402"/>
      <c r="J5" s="402"/>
    </row>
    <row r="6" spans="1:41" ht="22.9" customHeight="1" x14ac:dyDescent="0.2">
      <c r="A6" s="375" t="s">
        <v>342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</row>
    <row r="7" spans="1:41" ht="22.5" x14ac:dyDescent="0.2">
      <c r="A7" s="47"/>
      <c r="B7" s="87"/>
      <c r="C7" s="403">
        <v>1854100000</v>
      </c>
      <c r="D7" s="403"/>
      <c r="E7" s="87"/>
      <c r="F7" s="87"/>
      <c r="G7" s="87"/>
      <c r="H7" s="87"/>
      <c r="I7" s="14" t="s">
        <v>214</v>
      </c>
      <c r="J7" s="87"/>
      <c r="O7" s="1" t="s">
        <v>367</v>
      </c>
    </row>
    <row r="8" spans="1:41" ht="17.45" customHeight="1" thickBot="1" x14ac:dyDescent="0.25">
      <c r="A8" s="47"/>
      <c r="B8" s="87"/>
      <c r="C8" s="89" t="s">
        <v>218</v>
      </c>
      <c r="D8" s="87"/>
      <c r="E8" s="87"/>
      <c r="F8" s="87"/>
      <c r="G8" s="87"/>
      <c r="H8" s="87"/>
      <c r="I8" s="87"/>
      <c r="J8" s="87"/>
    </row>
    <row r="9" spans="1:41" ht="17.45" customHeight="1" x14ac:dyDescent="0.2">
      <c r="A9" s="416" t="s">
        <v>208</v>
      </c>
      <c r="B9" s="413" t="s">
        <v>220</v>
      </c>
      <c r="C9" s="413" t="s">
        <v>221</v>
      </c>
      <c r="D9" s="422" t="s">
        <v>222</v>
      </c>
      <c r="E9" s="419" t="s">
        <v>212</v>
      </c>
      <c r="F9" s="419" t="s">
        <v>213</v>
      </c>
      <c r="G9" s="404" t="s">
        <v>266</v>
      </c>
      <c r="H9" s="405"/>
      <c r="I9" s="405"/>
      <c r="J9" s="410"/>
      <c r="K9" s="404" t="s">
        <v>350</v>
      </c>
      <c r="L9" s="405"/>
      <c r="M9" s="405"/>
      <c r="N9" s="406"/>
      <c r="O9" s="404" t="s">
        <v>351</v>
      </c>
      <c r="P9" s="405"/>
      <c r="Q9" s="405"/>
      <c r="R9" s="406"/>
    </row>
    <row r="10" spans="1:41" s="13" customFormat="1" ht="18.600000000000001" customHeight="1" x14ac:dyDescent="0.2">
      <c r="A10" s="417"/>
      <c r="B10" s="414"/>
      <c r="C10" s="414"/>
      <c r="D10" s="423"/>
      <c r="E10" s="420"/>
      <c r="F10" s="420"/>
      <c r="G10" s="407" t="s">
        <v>209</v>
      </c>
      <c r="H10" s="408" t="s">
        <v>50</v>
      </c>
      <c r="I10" s="400" t="s">
        <v>51</v>
      </c>
      <c r="J10" s="401"/>
      <c r="K10" s="407" t="s">
        <v>209</v>
      </c>
      <c r="L10" s="408" t="s">
        <v>50</v>
      </c>
      <c r="M10" s="400" t="s">
        <v>51</v>
      </c>
      <c r="N10" s="409"/>
      <c r="O10" s="407" t="s">
        <v>209</v>
      </c>
      <c r="P10" s="408" t="s">
        <v>50</v>
      </c>
      <c r="Q10" s="400" t="s">
        <v>51</v>
      </c>
      <c r="R10" s="409"/>
    </row>
    <row r="11" spans="1:41" s="13" customFormat="1" ht="46.9" customHeight="1" thickBot="1" x14ac:dyDescent="0.25">
      <c r="A11" s="418"/>
      <c r="B11" s="415"/>
      <c r="C11" s="415"/>
      <c r="D11" s="424"/>
      <c r="E11" s="421"/>
      <c r="F11" s="421"/>
      <c r="G11" s="412"/>
      <c r="H11" s="411"/>
      <c r="I11" s="178" t="s">
        <v>210</v>
      </c>
      <c r="J11" s="297" t="s">
        <v>268</v>
      </c>
      <c r="K11" s="407"/>
      <c r="L11" s="408"/>
      <c r="M11" s="307" t="s">
        <v>210</v>
      </c>
      <c r="N11" s="308" t="s">
        <v>268</v>
      </c>
      <c r="O11" s="407"/>
      <c r="P11" s="408"/>
      <c r="Q11" s="307" t="s">
        <v>210</v>
      </c>
      <c r="R11" s="308" t="s">
        <v>268</v>
      </c>
    </row>
    <row r="12" spans="1:41" s="186" customFormat="1" ht="14.25" x14ac:dyDescent="0.2">
      <c r="A12" s="179" t="s">
        <v>182</v>
      </c>
      <c r="B12" s="180"/>
      <c r="C12" s="180"/>
      <c r="D12" s="17" t="s">
        <v>91</v>
      </c>
      <c r="E12" s="181"/>
      <c r="F12" s="181"/>
      <c r="G12" s="109">
        <v>14143421</v>
      </c>
      <c r="H12" s="109">
        <v>14058421</v>
      </c>
      <c r="I12" s="109">
        <v>85000</v>
      </c>
      <c r="J12" s="298">
        <v>80000</v>
      </c>
      <c r="K12" s="309">
        <f t="shared" ref="K12:R12" si="0">SUM(K13)</f>
        <v>0</v>
      </c>
      <c r="L12" s="298">
        <f t="shared" si="0"/>
        <v>0</v>
      </c>
      <c r="M12" s="298">
        <f t="shared" si="0"/>
        <v>0</v>
      </c>
      <c r="N12" s="110">
        <f t="shared" si="0"/>
        <v>0</v>
      </c>
      <c r="O12" s="309">
        <f t="shared" si="0"/>
        <v>14143421</v>
      </c>
      <c r="P12" s="298">
        <f t="shared" si="0"/>
        <v>14058421</v>
      </c>
      <c r="Q12" s="298">
        <f t="shared" si="0"/>
        <v>85000</v>
      </c>
      <c r="R12" s="110">
        <f t="shared" si="0"/>
        <v>80000</v>
      </c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</row>
    <row r="13" spans="1:41" s="186" customFormat="1" ht="14.25" x14ac:dyDescent="0.2">
      <c r="A13" s="18" t="s">
        <v>183</v>
      </c>
      <c r="B13" s="19"/>
      <c r="C13" s="19"/>
      <c r="D13" s="20" t="s">
        <v>91</v>
      </c>
      <c r="E13" s="68"/>
      <c r="F13" s="68"/>
      <c r="G13" s="111">
        <v>14143421</v>
      </c>
      <c r="H13" s="111">
        <v>14058421</v>
      </c>
      <c r="I13" s="111">
        <v>85000</v>
      </c>
      <c r="J13" s="299">
        <v>80000</v>
      </c>
      <c r="K13" s="310">
        <f t="shared" ref="K13:R13" si="1">SUM(K14:K27)</f>
        <v>0</v>
      </c>
      <c r="L13" s="299">
        <f t="shared" si="1"/>
        <v>0</v>
      </c>
      <c r="M13" s="299">
        <f t="shared" si="1"/>
        <v>0</v>
      </c>
      <c r="N13" s="116">
        <f t="shared" si="1"/>
        <v>0</v>
      </c>
      <c r="O13" s="310">
        <f t="shared" si="1"/>
        <v>14143421</v>
      </c>
      <c r="P13" s="299">
        <f t="shared" si="1"/>
        <v>14058421</v>
      </c>
      <c r="Q13" s="299">
        <f t="shared" si="1"/>
        <v>85000</v>
      </c>
      <c r="R13" s="116">
        <f t="shared" si="1"/>
        <v>80000</v>
      </c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</row>
    <row r="14" spans="1:41" s="197" customFormat="1" ht="45" x14ac:dyDescent="0.25">
      <c r="A14" s="215" t="s">
        <v>185</v>
      </c>
      <c r="B14" s="211" t="s">
        <v>89</v>
      </c>
      <c r="C14" s="211" t="s">
        <v>72</v>
      </c>
      <c r="D14" s="212" t="s">
        <v>165</v>
      </c>
      <c r="E14" s="213" t="s">
        <v>227</v>
      </c>
      <c r="F14" s="213" t="s">
        <v>228</v>
      </c>
      <c r="G14" s="201">
        <v>150000</v>
      </c>
      <c r="H14" s="201">
        <v>150000</v>
      </c>
      <c r="I14" s="201">
        <v>0</v>
      </c>
      <c r="J14" s="300">
        <v>0</v>
      </c>
      <c r="K14" s="311">
        <f>SUM(L14+M14)</f>
        <v>0</v>
      </c>
      <c r="L14" s="300"/>
      <c r="M14" s="300"/>
      <c r="N14" s="202"/>
      <c r="O14" s="311">
        <f>SUM(G14+K14)</f>
        <v>150000</v>
      </c>
      <c r="P14" s="300">
        <f t="shared" ref="P14:R14" si="2">SUM(H14+L14)</f>
        <v>150000</v>
      </c>
      <c r="Q14" s="300">
        <f t="shared" si="2"/>
        <v>0</v>
      </c>
      <c r="R14" s="202">
        <f t="shared" si="2"/>
        <v>0</v>
      </c>
    </row>
    <row r="15" spans="1:41" s="197" customFormat="1" ht="45" x14ac:dyDescent="0.25">
      <c r="A15" s="215" t="s">
        <v>199</v>
      </c>
      <c r="B15" s="211" t="s">
        <v>200</v>
      </c>
      <c r="C15" s="211" t="s">
        <v>168</v>
      </c>
      <c r="D15" s="229" t="s">
        <v>201</v>
      </c>
      <c r="E15" s="213" t="s">
        <v>329</v>
      </c>
      <c r="F15" s="213" t="s">
        <v>330</v>
      </c>
      <c r="G15" s="201">
        <v>300000</v>
      </c>
      <c r="H15" s="201">
        <v>300000</v>
      </c>
      <c r="I15" s="201">
        <v>0</v>
      </c>
      <c r="J15" s="300">
        <v>0</v>
      </c>
      <c r="K15" s="311">
        <f t="shared" ref="K15:K27" si="3">SUM(L15+M15)</f>
        <v>0</v>
      </c>
      <c r="L15" s="300"/>
      <c r="M15" s="300"/>
      <c r="N15" s="202"/>
      <c r="O15" s="311">
        <f t="shared" ref="O15:O27" si="4">SUM(G15+K15)</f>
        <v>300000</v>
      </c>
      <c r="P15" s="300">
        <f t="shared" ref="P15:P27" si="5">SUM(H15+L15)</f>
        <v>300000</v>
      </c>
      <c r="Q15" s="300">
        <f t="shared" ref="Q15:Q27" si="6">SUM(I15+M15)</f>
        <v>0</v>
      </c>
      <c r="R15" s="202">
        <f t="shared" ref="R15:R27" si="7">SUM(J15+N15)</f>
        <v>0</v>
      </c>
    </row>
    <row r="16" spans="1:41" s="197" customFormat="1" ht="30" x14ac:dyDescent="0.25">
      <c r="A16" s="215" t="s">
        <v>198</v>
      </c>
      <c r="B16" s="211" t="s">
        <v>166</v>
      </c>
      <c r="C16" s="211" t="s">
        <v>168</v>
      </c>
      <c r="D16" s="230" t="s">
        <v>167</v>
      </c>
      <c r="E16" s="213" t="s">
        <v>335</v>
      </c>
      <c r="F16" s="213" t="s">
        <v>319</v>
      </c>
      <c r="G16" s="201">
        <v>25315</v>
      </c>
      <c r="H16" s="201">
        <v>25315</v>
      </c>
      <c r="I16" s="201">
        <v>0</v>
      </c>
      <c r="J16" s="300">
        <v>0</v>
      </c>
      <c r="K16" s="311">
        <f t="shared" si="3"/>
        <v>0</v>
      </c>
      <c r="L16" s="300"/>
      <c r="M16" s="300"/>
      <c r="N16" s="202"/>
      <c r="O16" s="311">
        <f t="shared" si="4"/>
        <v>25315</v>
      </c>
      <c r="P16" s="300">
        <f t="shared" si="5"/>
        <v>25315</v>
      </c>
      <c r="Q16" s="300">
        <f t="shared" si="6"/>
        <v>0</v>
      </c>
      <c r="R16" s="202">
        <f t="shared" si="7"/>
        <v>0</v>
      </c>
    </row>
    <row r="17" spans="1:41" s="197" customFormat="1" ht="45" x14ac:dyDescent="0.25">
      <c r="A17" s="215" t="s">
        <v>198</v>
      </c>
      <c r="B17" s="211" t="s">
        <v>166</v>
      </c>
      <c r="C17" s="211" t="s">
        <v>168</v>
      </c>
      <c r="D17" s="230" t="s">
        <v>167</v>
      </c>
      <c r="E17" s="213" t="s">
        <v>329</v>
      </c>
      <c r="F17" s="213" t="s">
        <v>330</v>
      </c>
      <c r="G17" s="201">
        <v>337614</v>
      </c>
      <c r="H17" s="201">
        <v>337614</v>
      </c>
      <c r="I17" s="201">
        <v>0</v>
      </c>
      <c r="J17" s="300">
        <v>0</v>
      </c>
      <c r="K17" s="311">
        <f t="shared" ref="K17:K18" si="8">SUM(L17+M17)</f>
        <v>0</v>
      </c>
      <c r="L17" s="300"/>
      <c r="M17" s="300"/>
      <c r="N17" s="202"/>
      <c r="O17" s="311">
        <f t="shared" ref="O17:O18" si="9">SUM(G17+K17)</f>
        <v>337614</v>
      </c>
      <c r="P17" s="300">
        <f t="shared" ref="P17:P18" si="10">SUM(H17+L17)</f>
        <v>337614</v>
      </c>
      <c r="Q17" s="300">
        <f t="shared" ref="Q17:Q18" si="11">SUM(I17+M17)</f>
        <v>0</v>
      </c>
      <c r="R17" s="202">
        <f t="shared" ref="R17:R18" si="12">SUM(J17+N17)</f>
        <v>0</v>
      </c>
    </row>
    <row r="18" spans="1:41" s="197" customFormat="1" ht="30" x14ac:dyDescent="0.25">
      <c r="A18" s="215" t="s">
        <v>198</v>
      </c>
      <c r="B18" s="211" t="s">
        <v>166</v>
      </c>
      <c r="C18" s="211" t="s">
        <v>168</v>
      </c>
      <c r="D18" s="230" t="s">
        <v>167</v>
      </c>
      <c r="E18" s="213" t="s">
        <v>336</v>
      </c>
      <c r="F18" s="359" t="s">
        <v>337</v>
      </c>
      <c r="G18" s="201">
        <v>100000</v>
      </c>
      <c r="H18" s="201">
        <v>20000</v>
      </c>
      <c r="I18" s="201">
        <v>80000</v>
      </c>
      <c r="J18" s="300">
        <v>80000</v>
      </c>
      <c r="K18" s="311">
        <f t="shared" si="8"/>
        <v>0</v>
      </c>
      <c r="L18" s="300"/>
      <c r="M18" s="300"/>
      <c r="N18" s="202"/>
      <c r="O18" s="311">
        <f t="shared" si="9"/>
        <v>100000</v>
      </c>
      <c r="P18" s="300">
        <f t="shared" si="10"/>
        <v>20000</v>
      </c>
      <c r="Q18" s="300">
        <f t="shared" si="11"/>
        <v>80000</v>
      </c>
      <c r="R18" s="202">
        <f t="shared" si="12"/>
        <v>80000</v>
      </c>
    </row>
    <row r="19" spans="1:41" s="197" customFormat="1" ht="45" x14ac:dyDescent="0.25">
      <c r="A19" s="319" t="s">
        <v>352</v>
      </c>
      <c r="B19" s="326" t="s">
        <v>353</v>
      </c>
      <c r="C19" s="326" t="s">
        <v>168</v>
      </c>
      <c r="D19" s="327" t="s">
        <v>354</v>
      </c>
      <c r="E19" s="213" t="s">
        <v>361</v>
      </c>
      <c r="F19" s="338" t="s">
        <v>362</v>
      </c>
      <c r="G19" s="201">
        <v>602622</v>
      </c>
      <c r="H19" s="201">
        <v>602622</v>
      </c>
      <c r="I19" s="201">
        <v>0</v>
      </c>
      <c r="J19" s="300">
        <v>0</v>
      </c>
      <c r="K19" s="311">
        <f t="shared" si="3"/>
        <v>0</v>
      </c>
      <c r="L19" s="300"/>
      <c r="M19" s="300"/>
      <c r="N19" s="202"/>
      <c r="O19" s="311">
        <f t="shared" ref="O19:O21" si="13">SUM(G19+K19)</f>
        <v>602622</v>
      </c>
      <c r="P19" s="300">
        <f t="shared" ref="P19:P21" si="14">SUM(H19+L19)</f>
        <v>602622</v>
      </c>
      <c r="Q19" s="300">
        <f t="shared" ref="Q19:Q21" si="15">SUM(I19+M19)</f>
        <v>0</v>
      </c>
      <c r="R19" s="202">
        <f t="shared" ref="R19:R21" si="16">SUM(J19+N19)</f>
        <v>0</v>
      </c>
    </row>
    <row r="20" spans="1:41" s="197" customFormat="1" ht="15" hidden="1" x14ac:dyDescent="0.25">
      <c r="A20" s="215"/>
      <c r="B20" s="211"/>
      <c r="C20" s="211"/>
      <c r="D20" s="229"/>
      <c r="E20" s="213"/>
      <c r="F20" s="213"/>
      <c r="G20" s="201"/>
      <c r="H20" s="201"/>
      <c r="I20" s="201"/>
      <c r="J20" s="300"/>
      <c r="K20" s="311"/>
      <c r="L20" s="300"/>
      <c r="M20" s="300"/>
      <c r="N20" s="202"/>
      <c r="O20" s="311"/>
      <c r="P20" s="300"/>
      <c r="Q20" s="300"/>
      <c r="R20" s="202"/>
    </row>
    <row r="21" spans="1:41" s="197" customFormat="1" ht="30" x14ac:dyDescent="0.25">
      <c r="A21" s="215" t="s">
        <v>186</v>
      </c>
      <c r="B21" s="211" t="s">
        <v>93</v>
      </c>
      <c r="C21" s="211" t="s">
        <v>69</v>
      </c>
      <c r="D21" s="213" t="s">
        <v>92</v>
      </c>
      <c r="E21" s="193" t="s">
        <v>226</v>
      </c>
      <c r="F21" s="194" t="s">
        <v>270</v>
      </c>
      <c r="G21" s="201">
        <v>8431000</v>
      </c>
      <c r="H21" s="201">
        <v>8431000</v>
      </c>
      <c r="I21" s="201">
        <v>0</v>
      </c>
      <c r="J21" s="300">
        <v>0</v>
      </c>
      <c r="K21" s="311">
        <f t="shared" si="3"/>
        <v>0</v>
      </c>
      <c r="L21" s="300"/>
      <c r="M21" s="300"/>
      <c r="N21" s="202"/>
      <c r="O21" s="311">
        <f t="shared" si="13"/>
        <v>8431000</v>
      </c>
      <c r="P21" s="300">
        <f t="shared" si="14"/>
        <v>8431000</v>
      </c>
      <c r="Q21" s="300">
        <f t="shared" si="15"/>
        <v>0</v>
      </c>
      <c r="R21" s="202">
        <f t="shared" si="16"/>
        <v>0</v>
      </c>
    </row>
    <row r="22" spans="1:41" s="197" customFormat="1" ht="45" x14ac:dyDescent="0.25">
      <c r="A22" s="215" t="s">
        <v>187</v>
      </c>
      <c r="B22" s="211" t="s">
        <v>40</v>
      </c>
      <c r="C22" s="211" t="s">
        <v>70</v>
      </c>
      <c r="D22" s="200" t="s">
        <v>173</v>
      </c>
      <c r="E22" s="193" t="s">
        <v>226</v>
      </c>
      <c r="F22" s="194" t="s">
        <v>270</v>
      </c>
      <c r="G22" s="201">
        <v>3008970</v>
      </c>
      <c r="H22" s="201">
        <v>3008970</v>
      </c>
      <c r="I22" s="201">
        <v>0</v>
      </c>
      <c r="J22" s="300">
        <v>0</v>
      </c>
      <c r="K22" s="311">
        <f t="shared" si="3"/>
        <v>0</v>
      </c>
      <c r="L22" s="300"/>
      <c r="M22" s="300"/>
      <c r="N22" s="202"/>
      <c r="O22" s="311">
        <f t="shared" si="4"/>
        <v>3008970</v>
      </c>
      <c r="P22" s="300">
        <f t="shared" si="5"/>
        <v>3008970</v>
      </c>
      <c r="Q22" s="300">
        <f t="shared" si="6"/>
        <v>0</v>
      </c>
      <c r="R22" s="202">
        <f t="shared" si="7"/>
        <v>0</v>
      </c>
    </row>
    <row r="23" spans="1:41" s="197" customFormat="1" ht="22.9" customHeight="1" x14ac:dyDescent="0.25">
      <c r="A23" s="198" t="s">
        <v>189</v>
      </c>
      <c r="B23" s="199" t="s">
        <v>95</v>
      </c>
      <c r="C23" s="199" t="s">
        <v>71</v>
      </c>
      <c r="D23" s="213" t="s">
        <v>94</v>
      </c>
      <c r="E23" s="193" t="s">
        <v>225</v>
      </c>
      <c r="F23" s="193" t="s">
        <v>312</v>
      </c>
      <c r="G23" s="201">
        <v>56000</v>
      </c>
      <c r="H23" s="201">
        <v>56000</v>
      </c>
      <c r="I23" s="201">
        <v>0</v>
      </c>
      <c r="J23" s="300">
        <v>0</v>
      </c>
      <c r="K23" s="311">
        <f t="shared" si="3"/>
        <v>0</v>
      </c>
      <c r="L23" s="300"/>
      <c r="M23" s="300"/>
      <c r="N23" s="202"/>
      <c r="O23" s="311">
        <f t="shared" si="4"/>
        <v>56000</v>
      </c>
      <c r="P23" s="300">
        <f t="shared" si="5"/>
        <v>56000</v>
      </c>
      <c r="Q23" s="300">
        <f t="shared" si="6"/>
        <v>0</v>
      </c>
      <c r="R23" s="202">
        <f t="shared" si="7"/>
        <v>0</v>
      </c>
    </row>
    <row r="24" spans="1:41" s="197" customFormat="1" ht="33" customHeight="1" x14ac:dyDescent="0.25">
      <c r="A24" s="198" t="s">
        <v>188</v>
      </c>
      <c r="B24" s="211" t="s">
        <v>179</v>
      </c>
      <c r="C24" s="211" t="s">
        <v>180</v>
      </c>
      <c r="D24" s="200" t="s">
        <v>181</v>
      </c>
      <c r="E24" s="193" t="s">
        <v>226</v>
      </c>
      <c r="F24" s="194" t="s">
        <v>270</v>
      </c>
      <c r="G24" s="201">
        <v>551000</v>
      </c>
      <c r="H24" s="201">
        <v>551000</v>
      </c>
      <c r="I24" s="201">
        <v>0</v>
      </c>
      <c r="J24" s="300">
        <v>0</v>
      </c>
      <c r="K24" s="311">
        <f t="shared" si="3"/>
        <v>0</v>
      </c>
      <c r="L24" s="300"/>
      <c r="M24" s="300"/>
      <c r="N24" s="202"/>
      <c r="O24" s="311">
        <f t="shared" si="4"/>
        <v>551000</v>
      </c>
      <c r="P24" s="300">
        <f t="shared" si="5"/>
        <v>551000</v>
      </c>
      <c r="Q24" s="300">
        <f t="shared" si="6"/>
        <v>0</v>
      </c>
      <c r="R24" s="202">
        <f t="shared" si="7"/>
        <v>0</v>
      </c>
    </row>
    <row r="25" spans="1:41" s="197" customFormat="1" ht="45" x14ac:dyDescent="0.25">
      <c r="A25" s="198" t="s">
        <v>191</v>
      </c>
      <c r="B25" s="199" t="s">
        <v>192</v>
      </c>
      <c r="C25" s="199" t="s">
        <v>60</v>
      </c>
      <c r="D25" s="213" t="s">
        <v>193</v>
      </c>
      <c r="E25" s="213" t="s">
        <v>227</v>
      </c>
      <c r="F25" s="213" t="s">
        <v>228</v>
      </c>
      <c r="G25" s="201">
        <v>45900</v>
      </c>
      <c r="H25" s="201">
        <v>45900</v>
      </c>
      <c r="I25" s="201">
        <v>0</v>
      </c>
      <c r="J25" s="300">
        <v>0</v>
      </c>
      <c r="K25" s="311">
        <f t="shared" si="3"/>
        <v>0</v>
      </c>
      <c r="L25" s="300"/>
      <c r="M25" s="300"/>
      <c r="N25" s="202"/>
      <c r="O25" s="311">
        <f t="shared" si="4"/>
        <v>45900</v>
      </c>
      <c r="P25" s="300">
        <f t="shared" si="5"/>
        <v>45900</v>
      </c>
      <c r="Q25" s="300">
        <f t="shared" si="6"/>
        <v>0</v>
      </c>
      <c r="R25" s="202">
        <f t="shared" si="7"/>
        <v>0</v>
      </c>
    </row>
    <row r="26" spans="1:41" s="197" customFormat="1" ht="87.6" customHeight="1" x14ac:dyDescent="0.25">
      <c r="A26" s="215" t="s">
        <v>190</v>
      </c>
      <c r="B26" s="211" t="s">
        <v>175</v>
      </c>
      <c r="C26" s="211" t="s">
        <v>60</v>
      </c>
      <c r="D26" s="200" t="s">
        <v>174</v>
      </c>
      <c r="E26" s="213" t="s">
        <v>227</v>
      </c>
      <c r="F26" s="213" t="s">
        <v>228</v>
      </c>
      <c r="G26" s="201">
        <v>5000</v>
      </c>
      <c r="H26" s="201">
        <v>0</v>
      </c>
      <c r="I26" s="201">
        <v>5000</v>
      </c>
      <c r="J26" s="300">
        <v>0</v>
      </c>
      <c r="K26" s="311">
        <f t="shared" si="3"/>
        <v>0</v>
      </c>
      <c r="L26" s="300"/>
      <c r="M26" s="300"/>
      <c r="N26" s="202"/>
      <c r="O26" s="311">
        <f t="shared" si="4"/>
        <v>5000</v>
      </c>
      <c r="P26" s="300">
        <f t="shared" si="5"/>
        <v>0</v>
      </c>
      <c r="Q26" s="300">
        <f t="shared" si="6"/>
        <v>5000</v>
      </c>
      <c r="R26" s="202">
        <f t="shared" si="7"/>
        <v>0</v>
      </c>
    </row>
    <row r="27" spans="1:41" s="197" customFormat="1" ht="45.75" thickBot="1" x14ac:dyDescent="0.3">
      <c r="A27" s="231" t="s">
        <v>229</v>
      </c>
      <c r="B27" s="232" t="s">
        <v>31</v>
      </c>
      <c r="C27" s="232" t="s">
        <v>126</v>
      </c>
      <c r="D27" s="233" t="s">
        <v>32</v>
      </c>
      <c r="E27" s="234" t="s">
        <v>314</v>
      </c>
      <c r="F27" s="235" t="s">
        <v>315</v>
      </c>
      <c r="G27" s="236">
        <v>530000</v>
      </c>
      <c r="H27" s="236">
        <v>530000</v>
      </c>
      <c r="I27" s="236">
        <v>0</v>
      </c>
      <c r="J27" s="301">
        <v>0</v>
      </c>
      <c r="K27" s="311">
        <f t="shared" si="3"/>
        <v>0</v>
      </c>
      <c r="L27" s="301"/>
      <c r="M27" s="301"/>
      <c r="N27" s="237"/>
      <c r="O27" s="311">
        <f t="shared" si="4"/>
        <v>530000</v>
      </c>
      <c r="P27" s="300">
        <f t="shared" si="5"/>
        <v>530000</v>
      </c>
      <c r="Q27" s="300">
        <f t="shared" si="6"/>
        <v>0</v>
      </c>
      <c r="R27" s="202">
        <f t="shared" si="7"/>
        <v>0</v>
      </c>
    </row>
    <row r="28" spans="1:41" s="186" customFormat="1" ht="15" x14ac:dyDescent="0.25">
      <c r="A28" s="94" t="s">
        <v>127</v>
      </c>
      <c r="B28" s="95"/>
      <c r="C28" s="95"/>
      <c r="D28" s="183" t="s">
        <v>97</v>
      </c>
      <c r="E28" s="96"/>
      <c r="F28" s="96"/>
      <c r="G28" s="184">
        <v>1175500</v>
      </c>
      <c r="H28" s="184">
        <v>825500</v>
      </c>
      <c r="I28" s="184">
        <v>350000</v>
      </c>
      <c r="J28" s="302">
        <v>350000</v>
      </c>
      <c r="K28" s="312">
        <f t="shared" ref="K28:R28" si="17">SUM(K29)</f>
        <v>0</v>
      </c>
      <c r="L28" s="302">
        <f t="shared" si="17"/>
        <v>0</v>
      </c>
      <c r="M28" s="302">
        <f t="shared" si="17"/>
        <v>0</v>
      </c>
      <c r="N28" s="185">
        <f t="shared" si="17"/>
        <v>0</v>
      </c>
      <c r="O28" s="312">
        <f t="shared" si="17"/>
        <v>1175500</v>
      </c>
      <c r="P28" s="302">
        <f t="shared" si="17"/>
        <v>825500</v>
      </c>
      <c r="Q28" s="302">
        <f t="shared" si="17"/>
        <v>350000</v>
      </c>
      <c r="R28" s="185">
        <f t="shared" si="17"/>
        <v>350000</v>
      </c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</row>
    <row r="29" spans="1:41" s="186" customFormat="1" ht="15" x14ac:dyDescent="0.25">
      <c r="A29" s="21" t="s">
        <v>143</v>
      </c>
      <c r="B29" s="22"/>
      <c r="C29" s="22"/>
      <c r="D29" s="23" t="s">
        <v>97</v>
      </c>
      <c r="E29" s="69"/>
      <c r="F29" s="69"/>
      <c r="G29" s="177">
        <v>1175500</v>
      </c>
      <c r="H29" s="177">
        <v>825500</v>
      </c>
      <c r="I29" s="177">
        <v>350000</v>
      </c>
      <c r="J29" s="303">
        <v>350000</v>
      </c>
      <c r="K29" s="313">
        <f t="shared" ref="K29:R29" si="18">SUM(K30:K32)</f>
        <v>0</v>
      </c>
      <c r="L29" s="303">
        <f t="shared" si="18"/>
        <v>0</v>
      </c>
      <c r="M29" s="303">
        <f t="shared" si="18"/>
        <v>0</v>
      </c>
      <c r="N29" s="182">
        <f t="shared" si="18"/>
        <v>0</v>
      </c>
      <c r="O29" s="313">
        <f t="shared" si="18"/>
        <v>1175500</v>
      </c>
      <c r="P29" s="303">
        <f t="shared" si="18"/>
        <v>825500</v>
      </c>
      <c r="Q29" s="303">
        <f t="shared" si="18"/>
        <v>350000</v>
      </c>
      <c r="R29" s="182">
        <f t="shared" si="18"/>
        <v>350000</v>
      </c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</row>
    <row r="30" spans="1:41" s="197" customFormat="1" ht="30" x14ac:dyDescent="0.25">
      <c r="A30" s="220" t="s">
        <v>255</v>
      </c>
      <c r="B30" s="221" t="s">
        <v>256</v>
      </c>
      <c r="C30" s="221" t="s">
        <v>68</v>
      </c>
      <c r="D30" s="214" t="s">
        <v>147</v>
      </c>
      <c r="E30" s="213" t="s">
        <v>317</v>
      </c>
      <c r="F30" s="219" t="s">
        <v>318</v>
      </c>
      <c r="G30" s="201">
        <v>75600</v>
      </c>
      <c r="H30" s="201">
        <v>75600</v>
      </c>
      <c r="I30" s="201">
        <v>0</v>
      </c>
      <c r="J30" s="300">
        <v>0</v>
      </c>
      <c r="K30" s="311">
        <f t="shared" ref="K30:K32" si="19">SUM(L30+M30)</f>
        <v>0</v>
      </c>
      <c r="L30" s="300"/>
      <c r="M30" s="300"/>
      <c r="N30" s="202"/>
      <c r="O30" s="311">
        <f t="shared" ref="O30:O32" si="20">SUM(G30+K30)</f>
        <v>75600</v>
      </c>
      <c r="P30" s="300">
        <f t="shared" ref="P30:P32" si="21">SUM(H30+L30)</f>
        <v>75600</v>
      </c>
      <c r="Q30" s="300">
        <f t="shared" ref="Q30:Q32" si="22">SUM(I30+M30)</f>
        <v>0</v>
      </c>
      <c r="R30" s="202">
        <f t="shared" ref="R30:R32" si="23">SUM(J30+N30)</f>
        <v>0</v>
      </c>
    </row>
    <row r="31" spans="1:41" s="197" customFormat="1" ht="45" x14ac:dyDescent="0.25">
      <c r="A31" s="220" t="s">
        <v>236</v>
      </c>
      <c r="B31" s="221" t="s">
        <v>237</v>
      </c>
      <c r="C31" s="221" t="s">
        <v>75</v>
      </c>
      <c r="D31" s="213" t="s">
        <v>348</v>
      </c>
      <c r="E31" s="193" t="s">
        <v>328</v>
      </c>
      <c r="F31" s="219" t="s">
        <v>341</v>
      </c>
      <c r="G31" s="201">
        <v>350000</v>
      </c>
      <c r="H31" s="201">
        <v>0</v>
      </c>
      <c r="I31" s="201">
        <v>350000</v>
      </c>
      <c r="J31" s="300">
        <v>350000</v>
      </c>
      <c r="K31" s="311">
        <f t="shared" si="19"/>
        <v>0</v>
      </c>
      <c r="L31" s="300"/>
      <c r="M31" s="300"/>
      <c r="N31" s="202"/>
      <c r="O31" s="311">
        <f t="shared" si="20"/>
        <v>350000</v>
      </c>
      <c r="P31" s="300">
        <f t="shared" si="21"/>
        <v>0</v>
      </c>
      <c r="Q31" s="300">
        <f t="shared" si="22"/>
        <v>350000</v>
      </c>
      <c r="R31" s="202">
        <f t="shared" si="23"/>
        <v>350000</v>
      </c>
    </row>
    <row r="32" spans="1:41" s="197" customFormat="1" ht="45.75" thickBot="1" x14ac:dyDescent="0.3">
      <c r="A32" s="225" t="s">
        <v>236</v>
      </c>
      <c r="B32" s="226" t="s">
        <v>237</v>
      </c>
      <c r="C32" s="226" t="s">
        <v>75</v>
      </c>
      <c r="D32" s="206" t="s">
        <v>348</v>
      </c>
      <c r="E32" s="227" t="s">
        <v>272</v>
      </c>
      <c r="F32" s="228" t="s">
        <v>273</v>
      </c>
      <c r="G32" s="195">
        <v>749900</v>
      </c>
      <c r="H32" s="195">
        <v>749900</v>
      </c>
      <c r="I32" s="195">
        <v>0</v>
      </c>
      <c r="J32" s="304">
        <v>0</v>
      </c>
      <c r="K32" s="311">
        <f t="shared" si="19"/>
        <v>0</v>
      </c>
      <c r="L32" s="304"/>
      <c r="M32" s="304"/>
      <c r="N32" s="196"/>
      <c r="O32" s="311">
        <f t="shared" si="20"/>
        <v>749900</v>
      </c>
      <c r="P32" s="300">
        <f t="shared" si="21"/>
        <v>749900</v>
      </c>
      <c r="Q32" s="300">
        <f t="shared" si="22"/>
        <v>0</v>
      </c>
      <c r="R32" s="202">
        <f t="shared" si="23"/>
        <v>0</v>
      </c>
    </row>
    <row r="33" spans="1:41" s="186" customFormat="1" ht="15" x14ac:dyDescent="0.25">
      <c r="A33" s="187" t="s">
        <v>101</v>
      </c>
      <c r="B33" s="188"/>
      <c r="C33" s="188"/>
      <c r="D33" s="189" t="s">
        <v>102</v>
      </c>
      <c r="E33" s="190"/>
      <c r="F33" s="190"/>
      <c r="G33" s="191">
        <v>1733916</v>
      </c>
      <c r="H33" s="191">
        <v>375916</v>
      </c>
      <c r="I33" s="191">
        <v>1358000</v>
      </c>
      <c r="J33" s="305">
        <v>1358000</v>
      </c>
      <c r="K33" s="314">
        <f t="shared" ref="K33:R33" si="24">SUM(K34)</f>
        <v>180000</v>
      </c>
      <c r="L33" s="305">
        <f t="shared" si="24"/>
        <v>180000</v>
      </c>
      <c r="M33" s="305">
        <f t="shared" si="24"/>
        <v>0</v>
      </c>
      <c r="N33" s="192">
        <f t="shared" si="24"/>
        <v>0</v>
      </c>
      <c r="O33" s="314">
        <f t="shared" si="24"/>
        <v>1913916</v>
      </c>
      <c r="P33" s="305">
        <f t="shared" si="24"/>
        <v>555916</v>
      </c>
      <c r="Q33" s="305">
        <f t="shared" si="24"/>
        <v>1358000</v>
      </c>
      <c r="R33" s="192">
        <f t="shared" si="24"/>
        <v>1358000</v>
      </c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</row>
    <row r="34" spans="1:41" s="186" customFormat="1" ht="15" x14ac:dyDescent="0.25">
      <c r="A34" s="21" t="s">
        <v>104</v>
      </c>
      <c r="B34" s="22"/>
      <c r="C34" s="22"/>
      <c r="D34" s="20" t="s">
        <v>103</v>
      </c>
      <c r="E34" s="69"/>
      <c r="F34" s="69"/>
      <c r="G34" s="177">
        <v>1733916</v>
      </c>
      <c r="H34" s="177">
        <v>375916</v>
      </c>
      <c r="I34" s="177">
        <v>1358000</v>
      </c>
      <c r="J34" s="303">
        <v>1358000</v>
      </c>
      <c r="K34" s="313">
        <f t="shared" ref="K34:R34" si="25">SUM(K35:K38)</f>
        <v>180000</v>
      </c>
      <c r="L34" s="303">
        <f t="shared" si="25"/>
        <v>180000</v>
      </c>
      <c r="M34" s="303">
        <f t="shared" si="25"/>
        <v>0</v>
      </c>
      <c r="N34" s="182">
        <f t="shared" si="25"/>
        <v>0</v>
      </c>
      <c r="O34" s="313">
        <f t="shared" si="25"/>
        <v>1913916</v>
      </c>
      <c r="P34" s="303">
        <f t="shared" si="25"/>
        <v>555916</v>
      </c>
      <c r="Q34" s="303">
        <f t="shared" si="25"/>
        <v>1358000</v>
      </c>
      <c r="R34" s="182">
        <f t="shared" si="25"/>
        <v>1358000</v>
      </c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</row>
    <row r="35" spans="1:41" s="223" customFormat="1" ht="28.9" customHeight="1" x14ac:dyDescent="0.25">
      <c r="A35" s="220" t="s">
        <v>24</v>
      </c>
      <c r="B35" s="221" t="s">
        <v>118</v>
      </c>
      <c r="C35" s="199" t="s">
        <v>71</v>
      </c>
      <c r="D35" s="200" t="s">
        <v>124</v>
      </c>
      <c r="E35" s="193" t="s">
        <v>296</v>
      </c>
      <c r="F35" s="222" t="s">
        <v>297</v>
      </c>
      <c r="G35" s="201">
        <v>30000</v>
      </c>
      <c r="H35" s="201">
        <v>30000</v>
      </c>
      <c r="I35" s="201">
        <v>0</v>
      </c>
      <c r="J35" s="300">
        <v>0</v>
      </c>
      <c r="K35" s="311">
        <f t="shared" ref="K35:K38" si="26">SUM(L35+M35)</f>
        <v>0</v>
      </c>
      <c r="L35" s="300"/>
      <c r="M35" s="300"/>
      <c r="N35" s="202"/>
      <c r="O35" s="311">
        <f t="shared" ref="O35:O38" si="27">SUM(G35+K35)</f>
        <v>30000</v>
      </c>
      <c r="P35" s="300">
        <f t="shared" ref="P35:P38" si="28">SUM(H35+L35)</f>
        <v>30000</v>
      </c>
      <c r="Q35" s="300">
        <f t="shared" ref="Q35:Q38" si="29">SUM(I35+M35)</f>
        <v>0</v>
      </c>
      <c r="R35" s="202">
        <f t="shared" ref="R35:R38" si="30">SUM(J35+N35)</f>
        <v>0</v>
      </c>
    </row>
    <row r="36" spans="1:41" s="223" customFormat="1" ht="28.9" customHeight="1" x14ac:dyDescent="0.25">
      <c r="A36" s="220" t="s">
        <v>261</v>
      </c>
      <c r="B36" s="221" t="s">
        <v>13</v>
      </c>
      <c r="C36" s="199" t="s">
        <v>142</v>
      </c>
      <c r="D36" s="200" t="s">
        <v>141</v>
      </c>
      <c r="E36" s="193" t="s">
        <v>328</v>
      </c>
      <c r="F36" s="219" t="s">
        <v>341</v>
      </c>
      <c r="G36" s="201">
        <v>73566</v>
      </c>
      <c r="H36" s="201">
        <v>73566</v>
      </c>
      <c r="I36" s="201">
        <v>0</v>
      </c>
      <c r="J36" s="300">
        <v>0</v>
      </c>
      <c r="K36" s="311">
        <f t="shared" si="26"/>
        <v>0</v>
      </c>
      <c r="L36" s="300"/>
      <c r="M36" s="300"/>
      <c r="N36" s="202"/>
      <c r="O36" s="311">
        <f t="shared" si="27"/>
        <v>73566</v>
      </c>
      <c r="P36" s="300">
        <f t="shared" si="28"/>
        <v>73566</v>
      </c>
      <c r="Q36" s="300">
        <f t="shared" si="29"/>
        <v>0</v>
      </c>
      <c r="R36" s="202">
        <f t="shared" si="30"/>
        <v>0</v>
      </c>
    </row>
    <row r="37" spans="1:41" s="223" customFormat="1" ht="28.9" customHeight="1" x14ac:dyDescent="0.25">
      <c r="A37" s="220" t="s">
        <v>121</v>
      </c>
      <c r="B37" s="221" t="s">
        <v>122</v>
      </c>
      <c r="C37" s="199" t="s">
        <v>77</v>
      </c>
      <c r="D37" s="200" t="s">
        <v>123</v>
      </c>
      <c r="E37" s="193" t="s">
        <v>328</v>
      </c>
      <c r="F37" s="219" t="s">
        <v>341</v>
      </c>
      <c r="G37" s="201">
        <v>1358000</v>
      </c>
      <c r="H37" s="201">
        <v>0</v>
      </c>
      <c r="I37" s="201">
        <v>1358000</v>
      </c>
      <c r="J37" s="300">
        <v>1358000</v>
      </c>
      <c r="K37" s="311">
        <f t="shared" si="26"/>
        <v>0</v>
      </c>
      <c r="L37" s="300"/>
      <c r="M37" s="300"/>
      <c r="N37" s="202"/>
      <c r="O37" s="311">
        <f t="shared" si="27"/>
        <v>1358000</v>
      </c>
      <c r="P37" s="300">
        <f t="shared" si="28"/>
        <v>0</v>
      </c>
      <c r="Q37" s="300">
        <f t="shared" si="29"/>
        <v>1358000</v>
      </c>
      <c r="R37" s="202">
        <f t="shared" si="30"/>
        <v>1358000</v>
      </c>
    </row>
    <row r="38" spans="1:41" s="223" customFormat="1" ht="45.75" thickBot="1" x14ac:dyDescent="0.3">
      <c r="A38" s="220" t="s">
        <v>121</v>
      </c>
      <c r="B38" s="221" t="s">
        <v>122</v>
      </c>
      <c r="C38" s="199" t="s">
        <v>77</v>
      </c>
      <c r="D38" s="200" t="s">
        <v>123</v>
      </c>
      <c r="E38" s="193" t="s">
        <v>274</v>
      </c>
      <c r="F38" s="193" t="s">
        <v>275</v>
      </c>
      <c r="G38" s="201">
        <v>272350</v>
      </c>
      <c r="H38" s="201">
        <v>272350</v>
      </c>
      <c r="I38" s="201">
        <v>0</v>
      </c>
      <c r="J38" s="300">
        <v>0</v>
      </c>
      <c r="K38" s="311">
        <f t="shared" si="26"/>
        <v>180000</v>
      </c>
      <c r="L38" s="300">
        <v>180000</v>
      </c>
      <c r="M38" s="300"/>
      <c r="N38" s="202"/>
      <c r="O38" s="311">
        <f t="shared" si="27"/>
        <v>452350</v>
      </c>
      <c r="P38" s="300">
        <f t="shared" si="28"/>
        <v>452350</v>
      </c>
      <c r="Q38" s="300">
        <f t="shared" si="29"/>
        <v>0</v>
      </c>
      <c r="R38" s="202">
        <f t="shared" si="30"/>
        <v>0</v>
      </c>
    </row>
    <row r="39" spans="1:41" s="186" customFormat="1" ht="29.25" x14ac:dyDescent="0.25">
      <c r="A39" s="94" t="s">
        <v>129</v>
      </c>
      <c r="B39" s="95"/>
      <c r="C39" s="95"/>
      <c r="D39" s="17" t="s">
        <v>106</v>
      </c>
      <c r="E39" s="96"/>
      <c r="F39" s="96"/>
      <c r="G39" s="184">
        <v>2210000</v>
      </c>
      <c r="H39" s="184">
        <v>2210000</v>
      </c>
      <c r="I39" s="184">
        <v>0</v>
      </c>
      <c r="J39" s="302">
        <v>0</v>
      </c>
      <c r="K39" s="312">
        <f t="shared" ref="K39:R39" si="31">SUM(K40)</f>
        <v>0</v>
      </c>
      <c r="L39" s="302">
        <f t="shared" si="31"/>
        <v>0</v>
      </c>
      <c r="M39" s="302">
        <f t="shared" si="31"/>
        <v>0</v>
      </c>
      <c r="N39" s="185">
        <f t="shared" si="31"/>
        <v>0</v>
      </c>
      <c r="O39" s="312">
        <f t="shared" si="31"/>
        <v>2210000</v>
      </c>
      <c r="P39" s="302">
        <f t="shared" si="31"/>
        <v>2210000</v>
      </c>
      <c r="Q39" s="302">
        <f t="shared" si="31"/>
        <v>0</v>
      </c>
      <c r="R39" s="185">
        <f t="shared" si="31"/>
        <v>0</v>
      </c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</row>
    <row r="40" spans="1:41" s="186" customFormat="1" ht="29.25" x14ac:dyDescent="0.25">
      <c r="A40" s="21" t="s">
        <v>130</v>
      </c>
      <c r="B40" s="22"/>
      <c r="C40" s="22"/>
      <c r="D40" s="20" t="s">
        <v>107</v>
      </c>
      <c r="E40" s="69"/>
      <c r="F40" s="69"/>
      <c r="G40" s="177">
        <v>2210000</v>
      </c>
      <c r="H40" s="177">
        <v>2210000</v>
      </c>
      <c r="I40" s="177">
        <v>0</v>
      </c>
      <c r="J40" s="303">
        <v>0</v>
      </c>
      <c r="K40" s="313">
        <f t="shared" ref="K40:R40" si="32">SUM(K41:K51)</f>
        <v>0</v>
      </c>
      <c r="L40" s="303">
        <f t="shared" si="32"/>
        <v>0</v>
      </c>
      <c r="M40" s="303">
        <f t="shared" si="32"/>
        <v>0</v>
      </c>
      <c r="N40" s="182">
        <f t="shared" si="32"/>
        <v>0</v>
      </c>
      <c r="O40" s="313">
        <f t="shared" si="32"/>
        <v>2210000</v>
      </c>
      <c r="P40" s="303">
        <f t="shared" si="32"/>
        <v>2210000</v>
      </c>
      <c r="Q40" s="303">
        <f t="shared" si="32"/>
        <v>0</v>
      </c>
      <c r="R40" s="182">
        <f t="shared" si="32"/>
        <v>0</v>
      </c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</row>
    <row r="41" spans="1:41" s="197" customFormat="1" ht="30" x14ac:dyDescent="0.25">
      <c r="A41" s="198" t="s">
        <v>2</v>
      </c>
      <c r="B41" s="199" t="s">
        <v>3</v>
      </c>
      <c r="C41" s="218" t="s">
        <v>79</v>
      </c>
      <c r="D41" s="213" t="s">
        <v>216</v>
      </c>
      <c r="E41" s="193" t="s">
        <v>306</v>
      </c>
      <c r="F41" s="219" t="s">
        <v>307</v>
      </c>
      <c r="G41" s="201">
        <v>35000</v>
      </c>
      <c r="H41" s="201">
        <v>35000</v>
      </c>
      <c r="I41" s="201">
        <v>0</v>
      </c>
      <c r="J41" s="300">
        <v>0</v>
      </c>
      <c r="K41" s="311">
        <f t="shared" ref="K41:K51" si="33">SUM(L41+M41)</f>
        <v>0</v>
      </c>
      <c r="L41" s="300"/>
      <c r="M41" s="300"/>
      <c r="N41" s="202"/>
      <c r="O41" s="311">
        <f t="shared" ref="O41:O51" si="34">SUM(G41+K41)</f>
        <v>35000</v>
      </c>
      <c r="P41" s="300">
        <f t="shared" ref="P41:P51" si="35">SUM(H41+L41)</f>
        <v>35000</v>
      </c>
      <c r="Q41" s="300">
        <f t="shared" ref="Q41:Q51" si="36">SUM(I41+M41)</f>
        <v>0</v>
      </c>
      <c r="R41" s="202">
        <f t="shared" ref="R41:R51" si="37">SUM(J41+N41)</f>
        <v>0</v>
      </c>
    </row>
    <row r="42" spans="1:41" s="197" customFormat="1" ht="45" x14ac:dyDescent="0.25">
      <c r="A42" s="198" t="s">
        <v>4</v>
      </c>
      <c r="B42" s="199" t="s">
        <v>115</v>
      </c>
      <c r="C42" s="218" t="s">
        <v>79</v>
      </c>
      <c r="D42" s="213" t="s">
        <v>66</v>
      </c>
      <c r="E42" s="193" t="s">
        <v>306</v>
      </c>
      <c r="F42" s="219" t="s">
        <v>307</v>
      </c>
      <c r="G42" s="201">
        <v>500000</v>
      </c>
      <c r="H42" s="201">
        <v>500000</v>
      </c>
      <c r="I42" s="201">
        <v>0</v>
      </c>
      <c r="J42" s="300">
        <v>0</v>
      </c>
      <c r="K42" s="311">
        <f t="shared" si="33"/>
        <v>0</v>
      </c>
      <c r="L42" s="300"/>
      <c r="M42" s="300"/>
      <c r="N42" s="202"/>
      <c r="O42" s="311">
        <f t="shared" si="34"/>
        <v>500000</v>
      </c>
      <c r="P42" s="300">
        <f t="shared" si="35"/>
        <v>500000</v>
      </c>
      <c r="Q42" s="300">
        <f t="shared" si="36"/>
        <v>0</v>
      </c>
      <c r="R42" s="202">
        <f t="shared" si="37"/>
        <v>0</v>
      </c>
    </row>
    <row r="43" spans="1:41" s="251" customFormat="1" ht="45" x14ac:dyDescent="0.25">
      <c r="A43" s="252" t="s">
        <v>0</v>
      </c>
      <c r="B43" s="253" t="s">
        <v>114</v>
      </c>
      <c r="C43" s="254">
        <v>1030</v>
      </c>
      <c r="D43" s="255" t="s">
        <v>1</v>
      </c>
      <c r="E43" s="256" t="s">
        <v>304</v>
      </c>
      <c r="F43" s="257" t="s">
        <v>305</v>
      </c>
      <c r="G43" s="258">
        <v>54000</v>
      </c>
      <c r="H43" s="258">
        <v>54000</v>
      </c>
      <c r="I43" s="258">
        <v>0</v>
      </c>
      <c r="J43" s="306">
        <v>0</v>
      </c>
      <c r="K43" s="311">
        <f t="shared" si="33"/>
        <v>0</v>
      </c>
      <c r="L43" s="306"/>
      <c r="M43" s="306"/>
      <c r="N43" s="259"/>
      <c r="O43" s="311">
        <f t="shared" si="34"/>
        <v>54000</v>
      </c>
      <c r="P43" s="300">
        <f t="shared" si="35"/>
        <v>54000</v>
      </c>
      <c r="Q43" s="300">
        <f t="shared" si="36"/>
        <v>0</v>
      </c>
      <c r="R43" s="202">
        <f t="shared" si="37"/>
        <v>0</v>
      </c>
      <c r="S43" s="197"/>
      <c r="T43" s="197"/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</row>
    <row r="44" spans="1:41" s="197" customFormat="1" ht="30" x14ac:dyDescent="0.25">
      <c r="A44" s="198" t="s">
        <v>156</v>
      </c>
      <c r="B44" s="199" t="s">
        <v>157</v>
      </c>
      <c r="C44" s="199" t="s">
        <v>80</v>
      </c>
      <c r="D44" s="212" t="s">
        <v>158</v>
      </c>
      <c r="E44" s="193" t="s">
        <v>313</v>
      </c>
      <c r="F44" s="219" t="s">
        <v>308</v>
      </c>
      <c r="G44" s="201">
        <v>797360</v>
      </c>
      <c r="H44" s="201">
        <v>797360</v>
      </c>
      <c r="I44" s="201">
        <v>0</v>
      </c>
      <c r="J44" s="300">
        <v>0</v>
      </c>
      <c r="K44" s="311">
        <f t="shared" si="33"/>
        <v>0</v>
      </c>
      <c r="L44" s="300"/>
      <c r="M44" s="300"/>
      <c r="N44" s="202"/>
      <c r="O44" s="311">
        <f t="shared" si="34"/>
        <v>797360</v>
      </c>
      <c r="P44" s="300">
        <f t="shared" si="35"/>
        <v>797360</v>
      </c>
      <c r="Q44" s="300">
        <f t="shared" si="36"/>
        <v>0</v>
      </c>
      <c r="R44" s="202">
        <f t="shared" si="37"/>
        <v>0</v>
      </c>
    </row>
    <row r="45" spans="1:41" s="197" customFormat="1" ht="60" x14ac:dyDescent="0.25">
      <c r="A45" s="198" t="s">
        <v>156</v>
      </c>
      <c r="B45" s="199" t="s">
        <v>157</v>
      </c>
      <c r="C45" s="199" t="s">
        <v>80</v>
      </c>
      <c r="D45" s="212" t="s">
        <v>158</v>
      </c>
      <c r="E45" s="193" t="s">
        <v>302</v>
      </c>
      <c r="F45" s="219" t="s">
        <v>303</v>
      </c>
      <c r="G45" s="201">
        <v>652640</v>
      </c>
      <c r="H45" s="201">
        <v>652640</v>
      </c>
      <c r="I45" s="201">
        <v>0</v>
      </c>
      <c r="J45" s="300">
        <v>0</v>
      </c>
      <c r="K45" s="311">
        <f t="shared" si="33"/>
        <v>0</v>
      </c>
      <c r="L45" s="300"/>
      <c r="M45" s="300"/>
      <c r="N45" s="202"/>
      <c r="O45" s="311">
        <f t="shared" si="34"/>
        <v>652640</v>
      </c>
      <c r="P45" s="300">
        <f t="shared" si="35"/>
        <v>652640</v>
      </c>
      <c r="Q45" s="300">
        <f t="shared" si="36"/>
        <v>0</v>
      </c>
      <c r="R45" s="202">
        <f t="shared" si="37"/>
        <v>0</v>
      </c>
    </row>
    <row r="46" spans="1:41" s="197" customFormat="1" ht="30" x14ac:dyDescent="0.25">
      <c r="A46" s="198" t="s">
        <v>8</v>
      </c>
      <c r="B46" s="199" t="s">
        <v>7</v>
      </c>
      <c r="C46" s="218" t="s">
        <v>71</v>
      </c>
      <c r="D46" s="213" t="s">
        <v>116</v>
      </c>
      <c r="E46" s="193" t="s">
        <v>313</v>
      </c>
      <c r="F46" s="219" t="s">
        <v>308</v>
      </c>
      <c r="G46" s="201">
        <v>3100</v>
      </c>
      <c r="H46" s="201">
        <v>3100</v>
      </c>
      <c r="I46" s="201">
        <v>0</v>
      </c>
      <c r="J46" s="300">
        <v>0</v>
      </c>
      <c r="K46" s="311">
        <f t="shared" si="33"/>
        <v>0</v>
      </c>
      <c r="L46" s="300"/>
      <c r="M46" s="300"/>
      <c r="N46" s="202"/>
      <c r="O46" s="311">
        <f t="shared" si="34"/>
        <v>3100</v>
      </c>
      <c r="P46" s="300">
        <f t="shared" si="35"/>
        <v>3100</v>
      </c>
      <c r="Q46" s="300">
        <f t="shared" si="36"/>
        <v>0</v>
      </c>
      <c r="R46" s="202">
        <f t="shared" si="37"/>
        <v>0</v>
      </c>
    </row>
    <row r="47" spans="1:41" s="197" customFormat="1" ht="30" x14ac:dyDescent="0.25">
      <c r="A47" s="198" t="s">
        <v>9</v>
      </c>
      <c r="B47" s="199" t="s">
        <v>10</v>
      </c>
      <c r="C47" s="218" t="s">
        <v>71</v>
      </c>
      <c r="D47" s="213" t="s">
        <v>117</v>
      </c>
      <c r="E47" s="193" t="s">
        <v>313</v>
      </c>
      <c r="F47" s="219" t="s">
        <v>308</v>
      </c>
      <c r="G47" s="201">
        <v>10400</v>
      </c>
      <c r="H47" s="201">
        <v>10400</v>
      </c>
      <c r="I47" s="201">
        <v>0</v>
      </c>
      <c r="J47" s="300">
        <v>0</v>
      </c>
      <c r="K47" s="311">
        <f t="shared" si="33"/>
        <v>0</v>
      </c>
      <c r="L47" s="300"/>
      <c r="M47" s="300"/>
      <c r="N47" s="202"/>
      <c r="O47" s="311">
        <f t="shared" si="34"/>
        <v>10400</v>
      </c>
      <c r="P47" s="300">
        <f t="shared" si="35"/>
        <v>10400</v>
      </c>
      <c r="Q47" s="300">
        <f t="shared" si="36"/>
        <v>0</v>
      </c>
      <c r="R47" s="202">
        <f t="shared" si="37"/>
        <v>0</v>
      </c>
    </row>
    <row r="48" spans="1:41" s="197" customFormat="1" ht="60" x14ac:dyDescent="0.25">
      <c r="A48" s="198" t="s">
        <v>11</v>
      </c>
      <c r="B48" s="199" t="s">
        <v>41</v>
      </c>
      <c r="C48" s="199" t="s">
        <v>59</v>
      </c>
      <c r="D48" s="200" t="s">
        <v>153</v>
      </c>
      <c r="E48" s="193" t="s">
        <v>313</v>
      </c>
      <c r="F48" s="219" t="s">
        <v>308</v>
      </c>
      <c r="G48" s="201">
        <v>21000</v>
      </c>
      <c r="H48" s="201">
        <v>21000</v>
      </c>
      <c r="I48" s="201">
        <v>0</v>
      </c>
      <c r="J48" s="300">
        <v>0</v>
      </c>
      <c r="K48" s="311">
        <f t="shared" si="33"/>
        <v>0</v>
      </c>
      <c r="L48" s="300"/>
      <c r="M48" s="300"/>
      <c r="N48" s="202"/>
      <c r="O48" s="311">
        <f t="shared" si="34"/>
        <v>21000</v>
      </c>
      <c r="P48" s="300">
        <f t="shared" si="35"/>
        <v>21000</v>
      </c>
      <c r="Q48" s="300">
        <f t="shared" si="36"/>
        <v>0</v>
      </c>
      <c r="R48" s="202">
        <f t="shared" si="37"/>
        <v>0</v>
      </c>
    </row>
    <row r="49" spans="1:41" s="197" customFormat="1" ht="60" x14ac:dyDescent="0.25">
      <c r="A49" s="198" t="s">
        <v>288</v>
      </c>
      <c r="B49" s="199" t="s">
        <v>289</v>
      </c>
      <c r="C49" s="199" t="s">
        <v>78</v>
      </c>
      <c r="D49" s="200" t="s">
        <v>290</v>
      </c>
      <c r="E49" s="193" t="s">
        <v>291</v>
      </c>
      <c r="F49" s="219" t="s">
        <v>292</v>
      </c>
      <c r="G49" s="201">
        <v>1000</v>
      </c>
      <c r="H49" s="201">
        <v>1000</v>
      </c>
      <c r="I49" s="201">
        <v>0</v>
      </c>
      <c r="J49" s="300">
        <v>0</v>
      </c>
      <c r="K49" s="311">
        <f t="shared" si="33"/>
        <v>0</v>
      </c>
      <c r="L49" s="300"/>
      <c r="M49" s="300"/>
      <c r="N49" s="202"/>
      <c r="O49" s="311">
        <f t="shared" si="34"/>
        <v>1000</v>
      </c>
      <c r="P49" s="300">
        <f t="shared" si="35"/>
        <v>1000</v>
      </c>
      <c r="Q49" s="300">
        <f t="shared" si="36"/>
        <v>0</v>
      </c>
      <c r="R49" s="202">
        <f t="shared" si="37"/>
        <v>0</v>
      </c>
    </row>
    <row r="50" spans="1:41" s="197" customFormat="1" ht="45" x14ac:dyDescent="0.25">
      <c r="A50" s="198" t="s">
        <v>154</v>
      </c>
      <c r="B50" s="199" t="s">
        <v>155</v>
      </c>
      <c r="C50" s="199" t="s">
        <v>78</v>
      </c>
      <c r="D50" s="200" t="s">
        <v>176</v>
      </c>
      <c r="E50" s="193" t="s">
        <v>313</v>
      </c>
      <c r="F50" s="219" t="s">
        <v>308</v>
      </c>
      <c r="G50" s="201">
        <v>85500</v>
      </c>
      <c r="H50" s="201">
        <v>85500</v>
      </c>
      <c r="I50" s="201">
        <v>0</v>
      </c>
      <c r="J50" s="300">
        <v>0</v>
      </c>
      <c r="K50" s="311">
        <f t="shared" si="33"/>
        <v>0</v>
      </c>
      <c r="L50" s="300"/>
      <c r="M50" s="300"/>
      <c r="N50" s="202"/>
      <c r="O50" s="311">
        <f t="shared" si="34"/>
        <v>85500</v>
      </c>
      <c r="P50" s="300">
        <f t="shared" si="35"/>
        <v>85500</v>
      </c>
      <c r="Q50" s="300">
        <f t="shared" si="36"/>
        <v>0</v>
      </c>
      <c r="R50" s="202">
        <f t="shared" si="37"/>
        <v>0</v>
      </c>
    </row>
    <row r="51" spans="1:41" s="197" customFormat="1" ht="45.75" thickBot="1" x14ac:dyDescent="0.3">
      <c r="A51" s="203" t="s">
        <v>169</v>
      </c>
      <c r="B51" s="204" t="s">
        <v>89</v>
      </c>
      <c r="C51" s="204" t="s">
        <v>72</v>
      </c>
      <c r="D51" s="205" t="s">
        <v>165</v>
      </c>
      <c r="E51" s="206" t="s">
        <v>227</v>
      </c>
      <c r="F51" s="206" t="s">
        <v>228</v>
      </c>
      <c r="G51" s="195">
        <v>50000</v>
      </c>
      <c r="H51" s="195">
        <v>50000</v>
      </c>
      <c r="I51" s="195">
        <v>0</v>
      </c>
      <c r="J51" s="304">
        <v>0</v>
      </c>
      <c r="K51" s="311">
        <f t="shared" si="33"/>
        <v>0</v>
      </c>
      <c r="L51" s="304"/>
      <c r="M51" s="304"/>
      <c r="N51" s="196"/>
      <c r="O51" s="311">
        <f t="shared" si="34"/>
        <v>50000</v>
      </c>
      <c r="P51" s="300">
        <f t="shared" si="35"/>
        <v>50000</v>
      </c>
      <c r="Q51" s="300">
        <f t="shared" si="36"/>
        <v>0</v>
      </c>
      <c r="R51" s="202">
        <f t="shared" si="37"/>
        <v>0</v>
      </c>
    </row>
    <row r="52" spans="1:41" s="186" customFormat="1" ht="29.25" x14ac:dyDescent="0.25">
      <c r="A52" s="94" t="s">
        <v>131</v>
      </c>
      <c r="B52" s="95"/>
      <c r="C52" s="95"/>
      <c r="D52" s="17" t="s">
        <v>42</v>
      </c>
      <c r="E52" s="96"/>
      <c r="F52" s="96"/>
      <c r="G52" s="184">
        <v>36903740</v>
      </c>
      <c r="H52" s="184">
        <v>21499900</v>
      </c>
      <c r="I52" s="184">
        <v>15503840</v>
      </c>
      <c r="J52" s="302">
        <v>15343000</v>
      </c>
      <c r="K52" s="312">
        <f t="shared" ref="K52:R52" si="38">SUM(K53)</f>
        <v>1763355.64</v>
      </c>
      <c r="L52" s="302">
        <f t="shared" si="38"/>
        <v>1704000</v>
      </c>
      <c r="M52" s="302">
        <f t="shared" si="38"/>
        <v>59355.64</v>
      </c>
      <c r="N52" s="185">
        <f t="shared" si="38"/>
        <v>0</v>
      </c>
      <c r="O52" s="312">
        <f t="shared" si="38"/>
        <v>38667095.640000001</v>
      </c>
      <c r="P52" s="302">
        <f t="shared" si="38"/>
        <v>23203900</v>
      </c>
      <c r="Q52" s="302">
        <f t="shared" si="38"/>
        <v>15563195.640000001</v>
      </c>
      <c r="R52" s="185">
        <f t="shared" si="38"/>
        <v>15343000</v>
      </c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</row>
    <row r="53" spans="1:41" s="186" customFormat="1" ht="29.25" x14ac:dyDescent="0.25">
      <c r="A53" s="21" t="s">
        <v>132</v>
      </c>
      <c r="B53" s="22"/>
      <c r="C53" s="22"/>
      <c r="D53" s="20" t="s">
        <v>42</v>
      </c>
      <c r="E53" s="69"/>
      <c r="F53" s="69"/>
      <c r="G53" s="177">
        <v>36903740</v>
      </c>
      <c r="H53" s="177">
        <v>21499900</v>
      </c>
      <c r="I53" s="177">
        <v>15503840</v>
      </c>
      <c r="J53" s="303">
        <v>15343000</v>
      </c>
      <c r="K53" s="313">
        <f t="shared" ref="K53:R53" si="39">SUM(K54:K71)</f>
        <v>1763355.64</v>
      </c>
      <c r="L53" s="303">
        <f t="shared" si="39"/>
        <v>1704000</v>
      </c>
      <c r="M53" s="303">
        <f t="shared" si="39"/>
        <v>59355.64</v>
      </c>
      <c r="N53" s="182">
        <f t="shared" si="39"/>
        <v>0</v>
      </c>
      <c r="O53" s="313">
        <f t="shared" si="39"/>
        <v>38667095.640000001</v>
      </c>
      <c r="P53" s="303">
        <f t="shared" si="39"/>
        <v>23203900</v>
      </c>
      <c r="Q53" s="303">
        <f t="shared" si="39"/>
        <v>15563195.640000001</v>
      </c>
      <c r="R53" s="182">
        <f t="shared" si="39"/>
        <v>15343000</v>
      </c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</row>
    <row r="54" spans="1:41" s="197" customFormat="1" ht="30" x14ac:dyDescent="0.25">
      <c r="A54" s="198" t="s">
        <v>26</v>
      </c>
      <c r="B54" s="211" t="s">
        <v>27</v>
      </c>
      <c r="C54" s="211" t="s">
        <v>83</v>
      </c>
      <c r="D54" s="212" t="s">
        <v>28</v>
      </c>
      <c r="E54" s="193" t="s">
        <v>328</v>
      </c>
      <c r="F54" s="219" t="s">
        <v>341</v>
      </c>
      <c r="G54" s="201">
        <v>10780000</v>
      </c>
      <c r="H54" s="201">
        <v>10080000</v>
      </c>
      <c r="I54" s="201">
        <v>700000</v>
      </c>
      <c r="J54" s="300">
        <v>700000</v>
      </c>
      <c r="K54" s="311">
        <f t="shared" ref="K54:K58" si="40">SUM(L54+M54)</f>
        <v>1704000</v>
      </c>
      <c r="L54" s="300">
        <v>1704000</v>
      </c>
      <c r="M54" s="300"/>
      <c r="N54" s="202"/>
      <c r="O54" s="311">
        <f t="shared" ref="O54:O71" si="41">SUM(G54+K54)</f>
        <v>12484000</v>
      </c>
      <c r="P54" s="300">
        <f t="shared" ref="P54:P71" si="42">SUM(H54+L54)</f>
        <v>11784000</v>
      </c>
      <c r="Q54" s="300">
        <f t="shared" ref="Q54:Q71" si="43">SUM(I54+M54)</f>
        <v>700000</v>
      </c>
      <c r="R54" s="202">
        <f t="shared" ref="R54:R71" si="44">SUM(J54+N54)</f>
        <v>700000</v>
      </c>
    </row>
    <row r="55" spans="1:41" s="197" customFormat="1" ht="30" x14ac:dyDescent="0.25">
      <c r="A55" s="198" t="s">
        <v>26</v>
      </c>
      <c r="B55" s="211" t="s">
        <v>27</v>
      </c>
      <c r="C55" s="211" t="s">
        <v>83</v>
      </c>
      <c r="D55" s="212" t="s">
        <v>28</v>
      </c>
      <c r="E55" s="193" t="s">
        <v>298</v>
      </c>
      <c r="F55" s="194" t="s">
        <v>299</v>
      </c>
      <c r="G55" s="201">
        <v>60000</v>
      </c>
      <c r="H55" s="201">
        <v>60000</v>
      </c>
      <c r="I55" s="201">
        <v>0</v>
      </c>
      <c r="J55" s="300">
        <v>0</v>
      </c>
      <c r="K55" s="311">
        <f t="shared" si="40"/>
        <v>0</v>
      </c>
      <c r="L55" s="300"/>
      <c r="M55" s="300"/>
      <c r="N55" s="202"/>
      <c r="O55" s="311">
        <f t="shared" si="41"/>
        <v>60000</v>
      </c>
      <c r="P55" s="300">
        <f t="shared" si="42"/>
        <v>60000</v>
      </c>
      <c r="Q55" s="300">
        <f t="shared" si="43"/>
        <v>0</v>
      </c>
      <c r="R55" s="202">
        <f t="shared" si="44"/>
        <v>0</v>
      </c>
    </row>
    <row r="56" spans="1:41" s="197" customFormat="1" ht="45" x14ac:dyDescent="0.25">
      <c r="A56" s="198" t="s">
        <v>26</v>
      </c>
      <c r="B56" s="211" t="s">
        <v>27</v>
      </c>
      <c r="C56" s="211" t="s">
        <v>83</v>
      </c>
      <c r="D56" s="212" t="s">
        <v>28</v>
      </c>
      <c r="E56" s="193" t="s">
        <v>300</v>
      </c>
      <c r="F56" s="194" t="s">
        <v>301</v>
      </c>
      <c r="G56" s="201">
        <v>60000</v>
      </c>
      <c r="H56" s="201">
        <v>60000</v>
      </c>
      <c r="I56" s="201">
        <v>0</v>
      </c>
      <c r="J56" s="300">
        <v>0</v>
      </c>
      <c r="K56" s="311">
        <f t="shared" si="40"/>
        <v>0</v>
      </c>
      <c r="L56" s="300"/>
      <c r="M56" s="300"/>
      <c r="N56" s="202"/>
      <c r="O56" s="311">
        <f t="shared" si="41"/>
        <v>60000</v>
      </c>
      <c r="P56" s="300">
        <f t="shared" si="42"/>
        <v>60000</v>
      </c>
      <c r="Q56" s="300">
        <f t="shared" si="43"/>
        <v>0</v>
      </c>
      <c r="R56" s="202">
        <f t="shared" si="44"/>
        <v>0</v>
      </c>
    </row>
    <row r="57" spans="1:41" s="197" customFormat="1" ht="90" x14ac:dyDescent="0.25">
      <c r="A57" s="137" t="s">
        <v>322</v>
      </c>
      <c r="B57" s="138" t="s">
        <v>323</v>
      </c>
      <c r="C57" s="166" t="s">
        <v>126</v>
      </c>
      <c r="D57" s="136" t="s">
        <v>324</v>
      </c>
      <c r="E57" s="247" t="s">
        <v>333</v>
      </c>
      <c r="F57" s="194" t="s">
        <v>334</v>
      </c>
      <c r="G57" s="201">
        <v>411200</v>
      </c>
      <c r="H57" s="201">
        <v>411200</v>
      </c>
      <c r="I57" s="201">
        <v>0</v>
      </c>
      <c r="J57" s="300">
        <v>0</v>
      </c>
      <c r="K57" s="311">
        <f t="shared" si="40"/>
        <v>0</v>
      </c>
      <c r="L57" s="300"/>
      <c r="M57" s="300"/>
      <c r="N57" s="202"/>
      <c r="O57" s="311">
        <f t="shared" si="41"/>
        <v>411200</v>
      </c>
      <c r="P57" s="300">
        <f t="shared" si="42"/>
        <v>411200</v>
      </c>
      <c r="Q57" s="300">
        <f t="shared" si="43"/>
        <v>0</v>
      </c>
      <c r="R57" s="202">
        <f t="shared" si="44"/>
        <v>0</v>
      </c>
    </row>
    <row r="58" spans="1:41" s="197" customFormat="1" ht="45" x14ac:dyDescent="0.25">
      <c r="A58" s="198" t="s">
        <v>162</v>
      </c>
      <c r="B58" s="199" t="s">
        <v>161</v>
      </c>
      <c r="C58" s="199" t="s">
        <v>84</v>
      </c>
      <c r="D58" s="214" t="s">
        <v>163</v>
      </c>
      <c r="E58" s="193" t="s">
        <v>328</v>
      </c>
      <c r="F58" s="219" t="s">
        <v>341</v>
      </c>
      <c r="G58" s="201">
        <v>21863000</v>
      </c>
      <c r="H58" s="201">
        <v>10040000</v>
      </c>
      <c r="I58" s="201">
        <v>11823000</v>
      </c>
      <c r="J58" s="300">
        <v>11823000</v>
      </c>
      <c r="K58" s="311">
        <f t="shared" si="40"/>
        <v>0</v>
      </c>
      <c r="L58" s="300"/>
      <c r="M58" s="300"/>
      <c r="N58" s="202"/>
      <c r="O58" s="311">
        <f t="shared" si="41"/>
        <v>21863000</v>
      </c>
      <c r="P58" s="300">
        <f t="shared" si="42"/>
        <v>10040000</v>
      </c>
      <c r="Q58" s="300">
        <f t="shared" si="43"/>
        <v>11823000</v>
      </c>
      <c r="R58" s="202">
        <f t="shared" si="44"/>
        <v>11823000</v>
      </c>
    </row>
    <row r="59" spans="1:41" s="197" customFormat="1" ht="35.450000000000003" customHeight="1" x14ac:dyDescent="0.25">
      <c r="A59" s="137" t="s">
        <v>25</v>
      </c>
      <c r="B59" s="138" t="s">
        <v>137</v>
      </c>
      <c r="C59" s="245"/>
      <c r="D59" s="158" t="s">
        <v>235</v>
      </c>
      <c r="E59" s="193" t="s">
        <v>328</v>
      </c>
      <c r="F59" s="219" t="s">
        <v>341</v>
      </c>
      <c r="G59" s="201">
        <v>0</v>
      </c>
      <c r="H59" s="201">
        <v>0</v>
      </c>
      <c r="I59" s="201">
        <v>100000</v>
      </c>
      <c r="J59" s="300">
        <v>100000</v>
      </c>
      <c r="K59" s="311"/>
      <c r="L59" s="300"/>
      <c r="M59" s="300"/>
      <c r="N59" s="202"/>
      <c r="O59" s="311">
        <f t="shared" si="41"/>
        <v>0</v>
      </c>
      <c r="P59" s="300">
        <f t="shared" si="42"/>
        <v>0</v>
      </c>
      <c r="Q59" s="300">
        <f t="shared" si="43"/>
        <v>100000</v>
      </c>
      <c r="R59" s="202">
        <f t="shared" si="44"/>
        <v>100000</v>
      </c>
    </row>
    <row r="60" spans="1:41" s="197" customFormat="1" ht="35.450000000000003" customHeight="1" x14ac:dyDescent="0.25">
      <c r="A60" s="224" t="s">
        <v>144</v>
      </c>
      <c r="B60" s="115" t="s">
        <v>145</v>
      </c>
      <c r="C60" s="115" t="s">
        <v>73</v>
      </c>
      <c r="D60" s="160" t="s">
        <v>146</v>
      </c>
      <c r="E60" s="193" t="s">
        <v>328</v>
      </c>
      <c r="F60" s="219" t="s">
        <v>341</v>
      </c>
      <c r="G60" s="201">
        <v>100000</v>
      </c>
      <c r="H60" s="201">
        <v>0</v>
      </c>
      <c r="I60" s="201">
        <v>100000</v>
      </c>
      <c r="J60" s="300">
        <v>100000</v>
      </c>
      <c r="K60" s="311">
        <f t="shared" ref="K60:K71" si="45">SUM(L60+M60)</f>
        <v>0</v>
      </c>
      <c r="L60" s="300"/>
      <c r="M60" s="300"/>
      <c r="N60" s="202"/>
      <c r="O60" s="311">
        <f t="shared" si="41"/>
        <v>100000</v>
      </c>
      <c r="P60" s="300">
        <f t="shared" si="42"/>
        <v>0</v>
      </c>
      <c r="Q60" s="300">
        <f t="shared" si="43"/>
        <v>100000</v>
      </c>
      <c r="R60" s="202">
        <f t="shared" si="44"/>
        <v>100000</v>
      </c>
    </row>
    <row r="61" spans="1:41" s="197" customFormat="1" ht="75" x14ac:dyDescent="0.25">
      <c r="A61" s="137" t="s">
        <v>279</v>
      </c>
      <c r="B61" s="138" t="s">
        <v>280</v>
      </c>
      <c r="C61" s="240" t="s">
        <v>83</v>
      </c>
      <c r="D61" s="135" t="s">
        <v>281</v>
      </c>
      <c r="E61" s="193" t="s">
        <v>331</v>
      </c>
      <c r="F61" s="241" t="s">
        <v>332</v>
      </c>
      <c r="G61" s="201">
        <v>50000</v>
      </c>
      <c r="H61" s="201">
        <v>50000</v>
      </c>
      <c r="I61" s="201">
        <v>0</v>
      </c>
      <c r="J61" s="300">
        <v>0</v>
      </c>
      <c r="K61" s="311">
        <f t="shared" si="45"/>
        <v>0</v>
      </c>
      <c r="L61" s="300"/>
      <c r="M61" s="300"/>
      <c r="N61" s="202"/>
      <c r="O61" s="311">
        <f t="shared" si="41"/>
        <v>50000</v>
      </c>
      <c r="P61" s="300">
        <f t="shared" si="42"/>
        <v>50000</v>
      </c>
      <c r="Q61" s="300">
        <f t="shared" si="43"/>
        <v>0</v>
      </c>
      <c r="R61" s="202">
        <f t="shared" si="44"/>
        <v>0</v>
      </c>
    </row>
    <row r="62" spans="1:41" s="197" customFormat="1" ht="39" x14ac:dyDescent="0.25">
      <c r="A62" s="137" t="s">
        <v>279</v>
      </c>
      <c r="B62" s="138" t="s">
        <v>280</v>
      </c>
      <c r="C62" s="240" t="s">
        <v>83</v>
      </c>
      <c r="D62" s="135" t="s">
        <v>281</v>
      </c>
      <c r="E62" s="193" t="s">
        <v>370</v>
      </c>
      <c r="F62" s="241" t="s">
        <v>371</v>
      </c>
      <c r="G62" s="201">
        <v>765000</v>
      </c>
      <c r="H62" s="201">
        <v>765000</v>
      </c>
      <c r="I62" s="201">
        <v>0</v>
      </c>
      <c r="J62" s="300">
        <v>0</v>
      </c>
      <c r="K62" s="311">
        <f t="shared" si="45"/>
        <v>0</v>
      </c>
      <c r="L62" s="300"/>
      <c r="M62" s="300"/>
      <c r="N62" s="202"/>
      <c r="O62" s="311">
        <f t="shared" ref="O62" si="46">SUM(G62+K62)</f>
        <v>765000</v>
      </c>
      <c r="P62" s="300">
        <f t="shared" ref="P62" si="47">SUM(H62+L62)</f>
        <v>765000</v>
      </c>
      <c r="Q62" s="300">
        <f t="shared" ref="Q62" si="48">SUM(I62+M62)</f>
        <v>0</v>
      </c>
      <c r="R62" s="202">
        <f t="shared" ref="R62" si="49">SUM(J62+N62)</f>
        <v>0</v>
      </c>
    </row>
    <row r="63" spans="1:41" s="197" customFormat="1" ht="30" x14ac:dyDescent="0.25">
      <c r="A63" s="137" t="s">
        <v>372</v>
      </c>
      <c r="B63" s="138" t="s">
        <v>374</v>
      </c>
      <c r="C63" s="240" t="s">
        <v>373</v>
      </c>
      <c r="D63" s="135" t="s">
        <v>375</v>
      </c>
      <c r="E63" s="193" t="s">
        <v>328</v>
      </c>
      <c r="F63" s="219" t="s">
        <v>341</v>
      </c>
      <c r="G63" s="201"/>
      <c r="H63" s="201"/>
      <c r="I63" s="201"/>
      <c r="J63" s="300"/>
      <c r="K63" s="311">
        <f t="shared" si="45"/>
        <v>59355.64</v>
      </c>
      <c r="L63" s="300"/>
      <c r="M63" s="300">
        <v>59355.64</v>
      </c>
      <c r="N63" s="202"/>
      <c r="O63" s="311">
        <f t="shared" ref="O63" si="50">SUM(G63+K63)</f>
        <v>59355.64</v>
      </c>
      <c r="P63" s="300">
        <f t="shared" ref="P63" si="51">SUM(H63+L63)</f>
        <v>0</v>
      </c>
      <c r="Q63" s="300">
        <f t="shared" ref="Q63" si="52">SUM(I63+M63)</f>
        <v>59355.64</v>
      </c>
      <c r="R63" s="202">
        <f t="shared" ref="R63" si="53">SUM(J63+N63)</f>
        <v>0</v>
      </c>
    </row>
    <row r="64" spans="1:41" s="197" customFormat="1" ht="29.25" customHeight="1" x14ac:dyDescent="0.25">
      <c r="A64" s="198" t="s">
        <v>29</v>
      </c>
      <c r="B64" s="199" t="s">
        <v>30</v>
      </c>
      <c r="C64" s="199" t="s">
        <v>85</v>
      </c>
      <c r="D64" s="213" t="s">
        <v>67</v>
      </c>
      <c r="E64" s="193" t="s">
        <v>328</v>
      </c>
      <c r="F64" s="219" t="s">
        <v>341</v>
      </c>
      <c r="G64" s="201">
        <v>140000</v>
      </c>
      <c r="H64" s="201">
        <v>0</v>
      </c>
      <c r="I64" s="201">
        <v>140000</v>
      </c>
      <c r="J64" s="300">
        <v>0</v>
      </c>
      <c r="K64" s="311">
        <f t="shared" si="45"/>
        <v>0</v>
      </c>
      <c r="L64" s="300"/>
      <c r="M64" s="300"/>
      <c r="N64" s="202"/>
      <c r="O64" s="311">
        <f t="shared" si="41"/>
        <v>140000</v>
      </c>
      <c r="P64" s="300">
        <f t="shared" si="42"/>
        <v>0</v>
      </c>
      <c r="Q64" s="300">
        <f t="shared" si="43"/>
        <v>140000</v>
      </c>
      <c r="R64" s="202">
        <f t="shared" si="44"/>
        <v>0</v>
      </c>
    </row>
    <row r="65" spans="1:41" s="197" customFormat="1" ht="83.45" customHeight="1" x14ac:dyDescent="0.25">
      <c r="A65" s="215" t="s">
        <v>177</v>
      </c>
      <c r="B65" s="211" t="s">
        <v>175</v>
      </c>
      <c r="C65" s="211" t="s">
        <v>60</v>
      </c>
      <c r="D65" s="200" t="s">
        <v>174</v>
      </c>
      <c r="E65" s="193" t="s">
        <v>328</v>
      </c>
      <c r="F65" s="219" t="s">
        <v>341</v>
      </c>
      <c r="G65" s="201">
        <v>20000</v>
      </c>
      <c r="H65" s="201">
        <v>0</v>
      </c>
      <c r="I65" s="201">
        <v>20000</v>
      </c>
      <c r="J65" s="300">
        <v>0</v>
      </c>
      <c r="K65" s="311">
        <f t="shared" si="45"/>
        <v>0</v>
      </c>
      <c r="L65" s="300"/>
      <c r="M65" s="300"/>
      <c r="N65" s="202"/>
      <c r="O65" s="311">
        <f t="shared" si="41"/>
        <v>20000</v>
      </c>
      <c r="P65" s="300">
        <f t="shared" si="42"/>
        <v>0</v>
      </c>
      <c r="Q65" s="300">
        <f t="shared" si="43"/>
        <v>20000</v>
      </c>
      <c r="R65" s="202">
        <f t="shared" si="44"/>
        <v>0</v>
      </c>
    </row>
    <row r="66" spans="1:41" s="197" customFormat="1" ht="45" x14ac:dyDescent="0.25">
      <c r="A66" s="93" t="s">
        <v>358</v>
      </c>
      <c r="B66" s="166" t="s">
        <v>359</v>
      </c>
      <c r="C66" s="166" t="s">
        <v>60</v>
      </c>
      <c r="D66" s="327" t="s">
        <v>360</v>
      </c>
      <c r="E66" s="193" t="s">
        <v>365</v>
      </c>
      <c r="F66" s="194" t="s">
        <v>366</v>
      </c>
      <c r="G66" s="201">
        <v>2500000</v>
      </c>
      <c r="H66" s="201">
        <v>0</v>
      </c>
      <c r="I66" s="201">
        <v>2500000</v>
      </c>
      <c r="J66" s="300">
        <v>2500000</v>
      </c>
      <c r="K66" s="311">
        <f t="shared" ref="K66:K68" si="54">SUM(L66+M66)</f>
        <v>0</v>
      </c>
      <c r="L66" s="300"/>
      <c r="M66" s="300"/>
      <c r="N66" s="202"/>
      <c r="O66" s="311">
        <f t="shared" ref="O66" si="55">SUM(G66+K66)</f>
        <v>2500000</v>
      </c>
      <c r="P66" s="300">
        <f t="shared" ref="P66" si="56">SUM(H66+L66)</f>
        <v>0</v>
      </c>
      <c r="Q66" s="300">
        <f t="shared" ref="Q66" si="57">SUM(I66+M66)</f>
        <v>2500000</v>
      </c>
      <c r="R66" s="202">
        <f t="shared" ref="R66" si="58">SUM(J66+N66)</f>
        <v>2500000</v>
      </c>
    </row>
    <row r="67" spans="1:41" s="197" customFormat="1" ht="45" x14ac:dyDescent="0.25">
      <c r="A67" s="93" t="s">
        <v>358</v>
      </c>
      <c r="B67" s="166" t="s">
        <v>359</v>
      </c>
      <c r="C67" s="166" t="s">
        <v>60</v>
      </c>
      <c r="D67" s="327" t="s">
        <v>360</v>
      </c>
      <c r="E67" s="350" t="s">
        <v>368</v>
      </c>
      <c r="F67" s="194" t="s">
        <v>369</v>
      </c>
      <c r="G67" s="201">
        <v>120000</v>
      </c>
      <c r="H67" s="201">
        <v>0</v>
      </c>
      <c r="I67" s="201">
        <v>120000</v>
      </c>
      <c r="J67" s="300">
        <v>120000</v>
      </c>
      <c r="K67" s="311">
        <f t="shared" si="54"/>
        <v>0</v>
      </c>
      <c r="L67" s="300"/>
      <c r="M67" s="300"/>
      <c r="N67" s="202"/>
      <c r="O67" s="311">
        <f t="shared" ref="O67" si="59">SUM(G67+K67)</f>
        <v>120000</v>
      </c>
      <c r="P67" s="300">
        <f t="shared" ref="P67" si="60">SUM(H67+L67)</f>
        <v>0</v>
      </c>
      <c r="Q67" s="300">
        <f t="shared" ref="Q67" si="61">SUM(I67+M67)</f>
        <v>120000</v>
      </c>
      <c r="R67" s="202">
        <f t="shared" ref="R67" si="62">SUM(J67+N67)</f>
        <v>120000</v>
      </c>
    </row>
    <row r="68" spans="1:41" s="197" customFormat="1" ht="60" x14ac:dyDescent="0.25">
      <c r="A68" s="198" t="s">
        <v>33</v>
      </c>
      <c r="B68" s="199" t="s">
        <v>34</v>
      </c>
      <c r="C68" s="199" t="s">
        <v>82</v>
      </c>
      <c r="D68" s="216" t="s">
        <v>43</v>
      </c>
      <c r="E68" s="193" t="s">
        <v>328</v>
      </c>
      <c r="F68" s="219" t="s">
        <v>341</v>
      </c>
      <c r="G68" s="201">
        <v>840</v>
      </c>
      <c r="H68" s="201">
        <v>0</v>
      </c>
      <c r="I68" s="201">
        <v>840</v>
      </c>
      <c r="J68" s="300">
        <v>0</v>
      </c>
      <c r="K68" s="311">
        <f t="shared" si="54"/>
        <v>0</v>
      </c>
      <c r="L68" s="300"/>
      <c r="M68" s="300"/>
      <c r="N68" s="202"/>
      <c r="O68" s="311">
        <f t="shared" si="41"/>
        <v>840</v>
      </c>
      <c r="P68" s="300">
        <f t="shared" si="42"/>
        <v>0</v>
      </c>
      <c r="Q68" s="300">
        <f t="shared" si="43"/>
        <v>840</v>
      </c>
      <c r="R68" s="202">
        <f t="shared" si="44"/>
        <v>0</v>
      </c>
    </row>
    <row r="69" spans="1:41" s="197" customFormat="1" ht="45" x14ac:dyDescent="0.25">
      <c r="A69" s="97" t="s">
        <v>321</v>
      </c>
      <c r="B69" s="76" t="s">
        <v>31</v>
      </c>
      <c r="C69" s="76" t="s">
        <v>126</v>
      </c>
      <c r="D69" s="246" t="s">
        <v>164</v>
      </c>
      <c r="E69" s="193" t="s">
        <v>314</v>
      </c>
      <c r="F69" s="241" t="s">
        <v>315</v>
      </c>
      <c r="G69" s="201">
        <v>25000</v>
      </c>
      <c r="H69" s="201">
        <v>25000</v>
      </c>
      <c r="I69" s="201">
        <v>0</v>
      </c>
      <c r="J69" s="300">
        <v>0</v>
      </c>
      <c r="K69" s="311">
        <f t="shared" si="45"/>
        <v>0</v>
      </c>
      <c r="L69" s="300"/>
      <c r="M69" s="300"/>
      <c r="N69" s="202"/>
      <c r="O69" s="311">
        <f t="shared" si="41"/>
        <v>25000</v>
      </c>
      <c r="P69" s="300">
        <f t="shared" si="42"/>
        <v>25000</v>
      </c>
      <c r="Q69" s="300">
        <f t="shared" si="43"/>
        <v>0</v>
      </c>
      <c r="R69" s="202">
        <f t="shared" si="44"/>
        <v>0</v>
      </c>
    </row>
    <row r="70" spans="1:41" s="197" customFormat="1" ht="45" x14ac:dyDescent="0.25">
      <c r="A70" s="215" t="s">
        <v>170</v>
      </c>
      <c r="B70" s="211" t="s">
        <v>89</v>
      </c>
      <c r="C70" s="211" t="s">
        <v>72</v>
      </c>
      <c r="D70" s="212" t="s">
        <v>165</v>
      </c>
      <c r="E70" s="213" t="s">
        <v>227</v>
      </c>
      <c r="F70" s="213" t="s">
        <v>228</v>
      </c>
      <c r="G70" s="201">
        <v>5000</v>
      </c>
      <c r="H70" s="201">
        <v>5000</v>
      </c>
      <c r="I70" s="201">
        <v>0</v>
      </c>
      <c r="J70" s="300">
        <v>0</v>
      </c>
      <c r="K70" s="311">
        <f t="shared" si="45"/>
        <v>0</v>
      </c>
      <c r="L70" s="300"/>
      <c r="M70" s="300"/>
      <c r="N70" s="202"/>
      <c r="O70" s="311">
        <f t="shared" si="41"/>
        <v>5000</v>
      </c>
      <c r="P70" s="300">
        <f t="shared" si="42"/>
        <v>5000</v>
      </c>
      <c r="Q70" s="300">
        <f t="shared" si="43"/>
        <v>0</v>
      </c>
      <c r="R70" s="202">
        <f t="shared" si="44"/>
        <v>0</v>
      </c>
    </row>
    <row r="71" spans="1:41" s="197" customFormat="1" ht="45.75" thickBot="1" x14ac:dyDescent="0.3">
      <c r="A71" s="203" t="s">
        <v>171</v>
      </c>
      <c r="B71" s="204" t="s">
        <v>157</v>
      </c>
      <c r="C71" s="217">
        <v>1090</v>
      </c>
      <c r="D71" s="210" t="s">
        <v>158</v>
      </c>
      <c r="E71" s="206" t="s">
        <v>227</v>
      </c>
      <c r="F71" s="206" t="s">
        <v>228</v>
      </c>
      <c r="G71" s="195">
        <v>3700</v>
      </c>
      <c r="H71" s="195">
        <v>3700</v>
      </c>
      <c r="I71" s="195">
        <v>0</v>
      </c>
      <c r="J71" s="304">
        <v>0</v>
      </c>
      <c r="K71" s="311">
        <f t="shared" si="45"/>
        <v>0</v>
      </c>
      <c r="L71" s="304"/>
      <c r="M71" s="304"/>
      <c r="N71" s="196"/>
      <c r="O71" s="311">
        <f t="shared" si="41"/>
        <v>3700</v>
      </c>
      <c r="P71" s="300">
        <f t="shared" si="42"/>
        <v>3700</v>
      </c>
      <c r="Q71" s="300">
        <f t="shared" si="43"/>
        <v>0</v>
      </c>
      <c r="R71" s="202">
        <f t="shared" si="44"/>
        <v>0</v>
      </c>
    </row>
    <row r="72" spans="1:41" s="186" customFormat="1" ht="15" x14ac:dyDescent="0.25">
      <c r="A72" s="94" t="s">
        <v>96</v>
      </c>
      <c r="B72" s="95"/>
      <c r="C72" s="95"/>
      <c r="D72" s="17" t="s">
        <v>44</v>
      </c>
      <c r="E72" s="96"/>
      <c r="F72" s="96"/>
      <c r="G72" s="184">
        <v>1579000</v>
      </c>
      <c r="H72" s="184">
        <v>100000</v>
      </c>
      <c r="I72" s="184">
        <v>1479000</v>
      </c>
      <c r="J72" s="302">
        <v>1479000</v>
      </c>
      <c r="K72" s="312">
        <f t="shared" ref="K72:R72" si="63">SUM(K73)</f>
        <v>0</v>
      </c>
      <c r="L72" s="302">
        <f t="shared" si="63"/>
        <v>0</v>
      </c>
      <c r="M72" s="302">
        <f t="shared" si="63"/>
        <v>0</v>
      </c>
      <c r="N72" s="185">
        <f t="shared" si="63"/>
        <v>0</v>
      </c>
      <c r="O72" s="312">
        <f t="shared" si="63"/>
        <v>1579000</v>
      </c>
      <c r="P72" s="302">
        <f t="shared" si="63"/>
        <v>100000</v>
      </c>
      <c r="Q72" s="302">
        <f t="shared" si="63"/>
        <v>1479000</v>
      </c>
      <c r="R72" s="185">
        <f t="shared" si="63"/>
        <v>1479000</v>
      </c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</row>
    <row r="73" spans="1:41" s="186" customFormat="1" ht="15" x14ac:dyDescent="0.25">
      <c r="A73" s="21" t="s">
        <v>98</v>
      </c>
      <c r="B73" s="22"/>
      <c r="C73" s="22"/>
      <c r="D73" s="20" t="s">
        <v>44</v>
      </c>
      <c r="E73" s="69"/>
      <c r="F73" s="69"/>
      <c r="G73" s="177">
        <v>1579000</v>
      </c>
      <c r="H73" s="177">
        <v>100000</v>
      </c>
      <c r="I73" s="177">
        <v>1479000</v>
      </c>
      <c r="J73" s="303">
        <v>1479000</v>
      </c>
      <c r="K73" s="313">
        <f t="shared" ref="K73:R73" si="64">SUM(K74:K78)</f>
        <v>0</v>
      </c>
      <c r="L73" s="303">
        <f t="shared" si="64"/>
        <v>0</v>
      </c>
      <c r="M73" s="303">
        <f t="shared" si="64"/>
        <v>0</v>
      </c>
      <c r="N73" s="182">
        <f t="shared" si="64"/>
        <v>0</v>
      </c>
      <c r="O73" s="313">
        <f t="shared" si="64"/>
        <v>1579000</v>
      </c>
      <c r="P73" s="303">
        <f t="shared" si="64"/>
        <v>100000</v>
      </c>
      <c r="Q73" s="303">
        <f t="shared" si="64"/>
        <v>1479000</v>
      </c>
      <c r="R73" s="182">
        <f t="shared" si="64"/>
        <v>1479000</v>
      </c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</row>
    <row r="74" spans="1:41" s="186" customFormat="1" ht="30" x14ac:dyDescent="0.25">
      <c r="A74" s="137" t="s">
        <v>230</v>
      </c>
      <c r="B74" s="138" t="s">
        <v>231</v>
      </c>
      <c r="C74" s="166" t="s">
        <v>86</v>
      </c>
      <c r="D74" s="158" t="s">
        <v>232</v>
      </c>
      <c r="E74" s="193" t="s">
        <v>328</v>
      </c>
      <c r="F74" s="219" t="s">
        <v>341</v>
      </c>
      <c r="G74" s="236">
        <v>121000</v>
      </c>
      <c r="H74" s="236">
        <v>0</v>
      </c>
      <c r="I74" s="236">
        <v>121000</v>
      </c>
      <c r="J74" s="301">
        <v>121000</v>
      </c>
      <c r="K74" s="311">
        <f t="shared" ref="K74:K78" si="65">SUM(L74+M74)</f>
        <v>0</v>
      </c>
      <c r="L74" s="301"/>
      <c r="M74" s="301"/>
      <c r="N74" s="237"/>
      <c r="O74" s="311">
        <f t="shared" ref="O74:O78" si="66">SUM(G74+K74)</f>
        <v>121000</v>
      </c>
      <c r="P74" s="300">
        <f t="shared" ref="P74:P78" si="67">SUM(H74+L74)</f>
        <v>0</v>
      </c>
      <c r="Q74" s="300">
        <f t="shared" ref="Q74:Q78" si="68">SUM(I74+M74)</f>
        <v>121000</v>
      </c>
      <c r="R74" s="202">
        <f t="shared" ref="R74:R78" si="69">SUM(J74+N74)</f>
        <v>121000</v>
      </c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</row>
    <row r="75" spans="1:41" s="186" customFormat="1" ht="30" x14ac:dyDescent="0.25">
      <c r="A75" s="242" t="s">
        <v>17</v>
      </c>
      <c r="B75" s="240" t="s">
        <v>18</v>
      </c>
      <c r="C75" s="243" t="s">
        <v>86</v>
      </c>
      <c r="D75" s="244" t="s">
        <v>19</v>
      </c>
      <c r="E75" s="193" t="s">
        <v>328</v>
      </c>
      <c r="F75" s="219" t="s">
        <v>341</v>
      </c>
      <c r="G75" s="236">
        <v>30000</v>
      </c>
      <c r="H75" s="236">
        <v>0</v>
      </c>
      <c r="I75" s="236">
        <v>30000</v>
      </c>
      <c r="J75" s="301">
        <v>30000</v>
      </c>
      <c r="K75" s="311">
        <f t="shared" si="65"/>
        <v>0</v>
      </c>
      <c r="L75" s="301"/>
      <c r="M75" s="301"/>
      <c r="N75" s="237"/>
      <c r="O75" s="311">
        <f t="shared" si="66"/>
        <v>30000</v>
      </c>
      <c r="P75" s="300">
        <f t="shared" si="67"/>
        <v>0</v>
      </c>
      <c r="Q75" s="300">
        <f t="shared" si="68"/>
        <v>30000</v>
      </c>
      <c r="R75" s="202">
        <f t="shared" si="69"/>
        <v>30000</v>
      </c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</row>
    <row r="76" spans="1:41" s="186" customFormat="1" ht="33" customHeight="1" x14ac:dyDescent="0.25">
      <c r="A76" s="242" t="s">
        <v>20</v>
      </c>
      <c r="B76" s="240" t="s">
        <v>21</v>
      </c>
      <c r="C76" s="243" t="s">
        <v>87</v>
      </c>
      <c r="D76" s="244" t="s">
        <v>22</v>
      </c>
      <c r="E76" s="193" t="s">
        <v>328</v>
      </c>
      <c r="F76" s="219" t="s">
        <v>341</v>
      </c>
      <c r="G76" s="236">
        <v>348000</v>
      </c>
      <c r="H76" s="236">
        <v>0</v>
      </c>
      <c r="I76" s="236">
        <v>348000</v>
      </c>
      <c r="J76" s="301">
        <v>348000</v>
      </c>
      <c r="K76" s="311">
        <f t="shared" si="65"/>
        <v>0</v>
      </c>
      <c r="L76" s="301"/>
      <c r="M76" s="301"/>
      <c r="N76" s="237"/>
      <c r="O76" s="311">
        <f t="shared" si="66"/>
        <v>348000</v>
      </c>
      <c r="P76" s="300">
        <f t="shared" si="67"/>
        <v>0</v>
      </c>
      <c r="Q76" s="300">
        <f t="shared" si="68"/>
        <v>348000</v>
      </c>
      <c r="R76" s="202">
        <f t="shared" si="69"/>
        <v>348000</v>
      </c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</row>
    <row r="77" spans="1:41" s="186" customFormat="1" ht="33" customHeight="1" x14ac:dyDescent="0.25">
      <c r="A77" s="354" t="s">
        <v>241</v>
      </c>
      <c r="B77" s="355" t="s">
        <v>242</v>
      </c>
      <c r="C77" s="93" t="s">
        <v>76</v>
      </c>
      <c r="D77" s="136" t="s">
        <v>224</v>
      </c>
      <c r="E77" s="193" t="s">
        <v>328</v>
      </c>
      <c r="F77" s="219" t="s">
        <v>341</v>
      </c>
      <c r="G77" s="236">
        <v>980000</v>
      </c>
      <c r="H77" s="236">
        <v>0</v>
      </c>
      <c r="I77" s="236">
        <v>980000</v>
      </c>
      <c r="J77" s="301">
        <v>980000</v>
      </c>
      <c r="K77" s="311">
        <f t="shared" si="65"/>
        <v>0</v>
      </c>
      <c r="L77" s="301"/>
      <c r="M77" s="301"/>
      <c r="N77" s="237"/>
      <c r="O77" s="311">
        <f t="shared" ref="O77" si="70">SUM(G77+K77)</f>
        <v>980000</v>
      </c>
      <c r="P77" s="300">
        <f t="shared" ref="P77" si="71">SUM(H77+L77)</f>
        <v>0</v>
      </c>
      <c r="Q77" s="300">
        <f t="shared" ref="Q77" si="72">SUM(I77+M77)</f>
        <v>980000</v>
      </c>
      <c r="R77" s="202">
        <f t="shared" ref="R77" si="73">SUM(J77+N77)</f>
        <v>980000</v>
      </c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</row>
    <row r="78" spans="1:41" s="197" customFormat="1" ht="45.75" thickBot="1" x14ac:dyDescent="0.3">
      <c r="A78" s="207">
        <v>1014082</v>
      </c>
      <c r="B78" s="208">
        <v>4082</v>
      </c>
      <c r="C78" s="209" t="s">
        <v>88</v>
      </c>
      <c r="D78" s="210" t="s">
        <v>160</v>
      </c>
      <c r="E78" s="206" t="s">
        <v>227</v>
      </c>
      <c r="F78" s="206" t="s">
        <v>228</v>
      </c>
      <c r="G78" s="195">
        <v>100000</v>
      </c>
      <c r="H78" s="195">
        <v>100000</v>
      </c>
      <c r="I78" s="195">
        <v>0</v>
      </c>
      <c r="J78" s="304">
        <v>0</v>
      </c>
      <c r="K78" s="311">
        <f t="shared" si="65"/>
        <v>0</v>
      </c>
      <c r="L78" s="304"/>
      <c r="M78" s="304"/>
      <c r="N78" s="196"/>
      <c r="O78" s="311">
        <f t="shared" si="66"/>
        <v>100000</v>
      </c>
      <c r="P78" s="300">
        <f t="shared" si="67"/>
        <v>100000</v>
      </c>
      <c r="Q78" s="300">
        <f t="shared" si="68"/>
        <v>0</v>
      </c>
      <c r="R78" s="202">
        <f t="shared" si="69"/>
        <v>0</v>
      </c>
    </row>
    <row r="79" spans="1:41" s="186" customFormat="1" ht="29.25" x14ac:dyDescent="0.25">
      <c r="A79" s="94" t="s">
        <v>135</v>
      </c>
      <c r="B79" s="95"/>
      <c r="C79" s="95"/>
      <c r="D79" s="17" t="s">
        <v>46</v>
      </c>
      <c r="E79" s="96"/>
      <c r="F79" s="96"/>
      <c r="G79" s="184">
        <v>16000</v>
      </c>
      <c r="H79" s="184">
        <v>16000</v>
      </c>
      <c r="I79" s="184">
        <v>0</v>
      </c>
      <c r="J79" s="302">
        <v>0</v>
      </c>
      <c r="K79" s="312">
        <f t="shared" ref="K79:R79" si="74">SUM(K80)</f>
        <v>0</v>
      </c>
      <c r="L79" s="302">
        <f t="shared" si="74"/>
        <v>0</v>
      </c>
      <c r="M79" s="302">
        <f t="shared" si="74"/>
        <v>0</v>
      </c>
      <c r="N79" s="185">
        <f t="shared" si="74"/>
        <v>0</v>
      </c>
      <c r="O79" s="312">
        <f t="shared" si="74"/>
        <v>16000</v>
      </c>
      <c r="P79" s="302">
        <f t="shared" si="74"/>
        <v>16000</v>
      </c>
      <c r="Q79" s="302">
        <f t="shared" si="74"/>
        <v>0</v>
      </c>
      <c r="R79" s="185">
        <f t="shared" si="74"/>
        <v>0</v>
      </c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</row>
    <row r="80" spans="1:41" s="186" customFormat="1" ht="29.25" x14ac:dyDescent="0.25">
      <c r="A80" s="21" t="s">
        <v>136</v>
      </c>
      <c r="B80" s="22"/>
      <c r="C80" s="22"/>
      <c r="D80" s="20" t="s">
        <v>46</v>
      </c>
      <c r="E80" s="69"/>
      <c r="F80" s="69"/>
      <c r="G80" s="177">
        <v>16000</v>
      </c>
      <c r="H80" s="177">
        <v>16000</v>
      </c>
      <c r="I80" s="177">
        <v>0</v>
      </c>
      <c r="J80" s="303">
        <v>0</v>
      </c>
      <c r="K80" s="313">
        <f t="shared" ref="K80:R80" si="75">SUM(K81:K81)</f>
        <v>0</v>
      </c>
      <c r="L80" s="303">
        <f t="shared" si="75"/>
        <v>0</v>
      </c>
      <c r="M80" s="303">
        <f t="shared" si="75"/>
        <v>0</v>
      </c>
      <c r="N80" s="182">
        <f t="shared" si="75"/>
        <v>0</v>
      </c>
      <c r="O80" s="313">
        <f t="shared" si="75"/>
        <v>16000</v>
      </c>
      <c r="P80" s="303">
        <f t="shared" si="75"/>
        <v>16000</v>
      </c>
      <c r="Q80" s="303">
        <f t="shared" si="75"/>
        <v>0</v>
      </c>
      <c r="R80" s="182">
        <f t="shared" si="75"/>
        <v>0</v>
      </c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</row>
    <row r="81" spans="1:18" s="197" customFormat="1" ht="45.6" customHeight="1" thickBot="1" x14ac:dyDescent="0.3">
      <c r="A81" s="203" t="s">
        <v>172</v>
      </c>
      <c r="B81" s="204" t="s">
        <v>89</v>
      </c>
      <c r="C81" s="204" t="s">
        <v>72</v>
      </c>
      <c r="D81" s="205" t="s">
        <v>165</v>
      </c>
      <c r="E81" s="206" t="s">
        <v>227</v>
      </c>
      <c r="F81" s="206" t="s">
        <v>228</v>
      </c>
      <c r="G81" s="195">
        <v>16000</v>
      </c>
      <c r="H81" s="195">
        <v>16000</v>
      </c>
      <c r="I81" s="195">
        <v>0</v>
      </c>
      <c r="J81" s="304">
        <v>0</v>
      </c>
      <c r="K81" s="315">
        <f t="shared" ref="K81" si="76">SUM(L81+M81)</f>
        <v>0</v>
      </c>
      <c r="L81" s="304"/>
      <c r="M81" s="304"/>
      <c r="N81" s="196"/>
      <c r="O81" s="311">
        <f>SUM(G81+K81)</f>
        <v>16000</v>
      </c>
      <c r="P81" s="300">
        <f t="shared" ref="P81" si="77">SUM(H81+L81)</f>
        <v>16000</v>
      </c>
      <c r="Q81" s="300">
        <f t="shared" ref="Q81" si="78">SUM(I81+M81)</f>
        <v>0</v>
      </c>
      <c r="R81" s="202">
        <f t="shared" ref="R81" si="79">SUM(J81+N81)</f>
        <v>0</v>
      </c>
    </row>
    <row r="82" spans="1:18" s="107" customFormat="1" ht="15" x14ac:dyDescent="0.25">
      <c r="A82" s="94" t="s">
        <v>133</v>
      </c>
      <c r="B82" s="95"/>
      <c r="C82" s="95"/>
      <c r="D82" s="17" t="s">
        <v>45</v>
      </c>
      <c r="E82" s="70"/>
      <c r="F82" s="70"/>
      <c r="G82" s="302">
        <v>7322000</v>
      </c>
      <c r="H82" s="302">
        <v>7222000</v>
      </c>
      <c r="I82" s="302">
        <v>100000</v>
      </c>
      <c r="J82" s="302">
        <v>100000</v>
      </c>
      <c r="K82" s="302">
        <f t="shared" ref="K82:R82" si="80">SUM(K83)</f>
        <v>0</v>
      </c>
      <c r="L82" s="302">
        <f t="shared" si="80"/>
        <v>0</v>
      </c>
      <c r="M82" s="302">
        <f t="shared" si="80"/>
        <v>0</v>
      </c>
      <c r="N82" s="302">
        <f t="shared" si="80"/>
        <v>0</v>
      </c>
      <c r="O82" s="312">
        <f t="shared" si="80"/>
        <v>7322000</v>
      </c>
      <c r="P82" s="302">
        <f t="shared" si="80"/>
        <v>7222000</v>
      </c>
      <c r="Q82" s="302">
        <f t="shared" si="80"/>
        <v>100000</v>
      </c>
      <c r="R82" s="185">
        <f t="shared" si="80"/>
        <v>100000</v>
      </c>
    </row>
    <row r="83" spans="1:18" s="107" customFormat="1" ht="15" x14ac:dyDescent="0.25">
      <c r="A83" s="21" t="s">
        <v>134</v>
      </c>
      <c r="B83" s="22"/>
      <c r="C83" s="22"/>
      <c r="D83" s="20" t="s">
        <v>45</v>
      </c>
      <c r="E83" s="71"/>
      <c r="F83" s="71"/>
      <c r="G83" s="303">
        <v>7322000</v>
      </c>
      <c r="H83" s="303">
        <v>7222000</v>
      </c>
      <c r="I83" s="303">
        <v>100000</v>
      </c>
      <c r="J83" s="303">
        <v>100000</v>
      </c>
      <c r="K83" s="303">
        <f>SUM(K84:K86)</f>
        <v>0</v>
      </c>
      <c r="L83" s="303">
        <f t="shared" ref="L83:R83" si="81">SUM(L84:L86)</f>
        <v>0</v>
      </c>
      <c r="M83" s="303">
        <f t="shared" si="81"/>
        <v>0</v>
      </c>
      <c r="N83" s="303">
        <f t="shared" si="81"/>
        <v>0</v>
      </c>
      <c r="O83" s="303">
        <f t="shared" si="81"/>
        <v>7322000</v>
      </c>
      <c r="P83" s="303">
        <f t="shared" si="81"/>
        <v>7222000</v>
      </c>
      <c r="Q83" s="303">
        <f t="shared" si="81"/>
        <v>100000</v>
      </c>
      <c r="R83" s="303">
        <f t="shared" si="81"/>
        <v>100000</v>
      </c>
    </row>
    <row r="84" spans="1:18" s="197" customFormat="1" ht="45" customHeight="1" x14ac:dyDescent="0.25">
      <c r="A84" s="329" t="s">
        <v>357</v>
      </c>
      <c r="B84" s="326" t="s">
        <v>355</v>
      </c>
      <c r="C84" s="326" t="s">
        <v>89</v>
      </c>
      <c r="D84" s="348" t="s">
        <v>356</v>
      </c>
      <c r="E84" s="193" t="s">
        <v>363</v>
      </c>
      <c r="F84" s="194" t="s">
        <v>364</v>
      </c>
      <c r="G84" s="201">
        <v>6492000</v>
      </c>
      <c r="H84" s="201">
        <v>6492000</v>
      </c>
      <c r="I84" s="201">
        <v>0</v>
      </c>
      <c r="J84" s="300">
        <v>0</v>
      </c>
      <c r="K84" s="311">
        <f t="shared" ref="K84:K86" si="82">SUM(L84+M84)</f>
        <v>0</v>
      </c>
      <c r="L84" s="301"/>
      <c r="M84" s="301"/>
      <c r="N84" s="237"/>
      <c r="O84" s="311">
        <f t="shared" ref="O84:O86" si="83">SUM(G84+K84)</f>
        <v>6492000</v>
      </c>
      <c r="P84" s="300">
        <f t="shared" ref="P84:P86" si="84">SUM(H84+L84)</f>
        <v>6492000</v>
      </c>
      <c r="Q84" s="300">
        <f t="shared" ref="Q84:Q86" si="85">SUM(I84+M84)</f>
        <v>0</v>
      </c>
      <c r="R84" s="202">
        <f t="shared" ref="R84:R86" si="86">SUM(J84+N84)</f>
        <v>0</v>
      </c>
    </row>
    <row r="85" spans="1:18" s="197" customFormat="1" ht="47.45" customHeight="1" x14ac:dyDescent="0.25">
      <c r="A85" s="329" t="s">
        <v>357</v>
      </c>
      <c r="B85" s="326" t="s">
        <v>355</v>
      </c>
      <c r="C85" s="326" t="s">
        <v>89</v>
      </c>
      <c r="D85" s="348" t="s">
        <v>356</v>
      </c>
      <c r="E85" s="213" t="s">
        <v>335</v>
      </c>
      <c r="F85" s="213" t="s">
        <v>319</v>
      </c>
      <c r="G85" s="236">
        <v>400000</v>
      </c>
      <c r="H85" s="236">
        <v>400000</v>
      </c>
      <c r="I85" s="236">
        <v>0</v>
      </c>
      <c r="J85" s="301">
        <v>0</v>
      </c>
      <c r="K85" s="311">
        <f t="shared" si="82"/>
        <v>0</v>
      </c>
      <c r="L85" s="301"/>
      <c r="M85" s="301"/>
      <c r="N85" s="237"/>
      <c r="O85" s="311">
        <f t="shared" ref="O85" si="87">SUM(G85+K85)</f>
        <v>400000</v>
      </c>
      <c r="P85" s="300">
        <f t="shared" ref="P85" si="88">SUM(H85+L85)</f>
        <v>400000</v>
      </c>
      <c r="Q85" s="300">
        <f t="shared" ref="Q85" si="89">SUM(I85+M85)</f>
        <v>0</v>
      </c>
      <c r="R85" s="202">
        <f t="shared" ref="R85" si="90">SUM(J85+N85)</f>
        <v>0</v>
      </c>
    </row>
    <row r="86" spans="1:18" s="197" customFormat="1" ht="37.9" customHeight="1" thickBot="1" x14ac:dyDescent="0.3">
      <c r="A86" s="329" t="s">
        <v>357</v>
      </c>
      <c r="B86" s="326" t="s">
        <v>355</v>
      </c>
      <c r="C86" s="326" t="s">
        <v>89</v>
      </c>
      <c r="D86" s="349" t="s">
        <v>356</v>
      </c>
      <c r="E86" s="235" t="s">
        <v>328</v>
      </c>
      <c r="F86" s="340" t="s">
        <v>341</v>
      </c>
      <c r="G86" s="236">
        <v>430000</v>
      </c>
      <c r="H86" s="236">
        <v>330000</v>
      </c>
      <c r="I86" s="236">
        <v>100000</v>
      </c>
      <c r="J86" s="301">
        <v>100000</v>
      </c>
      <c r="K86" s="311">
        <f t="shared" si="82"/>
        <v>0</v>
      </c>
      <c r="L86" s="301"/>
      <c r="M86" s="301"/>
      <c r="N86" s="237"/>
      <c r="O86" s="311">
        <f t="shared" si="83"/>
        <v>430000</v>
      </c>
      <c r="P86" s="300">
        <f t="shared" si="84"/>
        <v>330000</v>
      </c>
      <c r="Q86" s="300">
        <f t="shared" si="85"/>
        <v>100000</v>
      </c>
      <c r="R86" s="202">
        <f t="shared" si="86"/>
        <v>100000</v>
      </c>
    </row>
    <row r="87" spans="1:18" s="26" customFormat="1" ht="15.75" thickBot="1" x14ac:dyDescent="0.3">
      <c r="A87" s="341" t="s">
        <v>205</v>
      </c>
      <c r="B87" s="342" t="s">
        <v>205</v>
      </c>
      <c r="C87" s="342" t="s">
        <v>205</v>
      </c>
      <c r="D87" s="343" t="s">
        <v>211</v>
      </c>
      <c r="E87" s="344" t="s">
        <v>205</v>
      </c>
      <c r="F87" s="344" t="s">
        <v>205</v>
      </c>
      <c r="G87" s="345">
        <f t="shared" ref="G87:R87" si="91">SUM(G82+G79+G72+G52+G39+G28+G12+G34)</f>
        <v>65083577</v>
      </c>
      <c r="H87" s="345">
        <f t="shared" si="91"/>
        <v>46307737</v>
      </c>
      <c r="I87" s="346">
        <f t="shared" si="91"/>
        <v>18875840</v>
      </c>
      <c r="J87" s="318">
        <f t="shared" si="91"/>
        <v>18710000</v>
      </c>
      <c r="K87" s="339">
        <f t="shared" si="91"/>
        <v>1943355.64</v>
      </c>
      <c r="L87" s="316">
        <f t="shared" si="91"/>
        <v>1884000</v>
      </c>
      <c r="M87" s="317">
        <f t="shared" si="91"/>
        <v>59355.64</v>
      </c>
      <c r="N87" s="318">
        <f t="shared" si="91"/>
        <v>0</v>
      </c>
      <c r="O87" s="316">
        <f t="shared" si="91"/>
        <v>67026932.640000001</v>
      </c>
      <c r="P87" s="317">
        <f t="shared" si="91"/>
        <v>48191737</v>
      </c>
      <c r="Q87" s="317">
        <f t="shared" si="91"/>
        <v>18935195.640000001</v>
      </c>
      <c r="R87" s="318">
        <f t="shared" si="91"/>
        <v>18710000</v>
      </c>
    </row>
    <row r="88" spans="1:18" ht="15" x14ac:dyDescent="0.2">
      <c r="A88" s="25"/>
      <c r="B88" s="25"/>
      <c r="C88" s="25"/>
      <c r="D88" s="26"/>
      <c r="E88" s="27"/>
      <c r="F88" s="27"/>
      <c r="G88" s="2"/>
    </row>
    <row r="89" spans="1:18" s="85" customFormat="1" ht="21.75" customHeight="1" x14ac:dyDescent="0.3">
      <c r="B89" s="85" t="s">
        <v>345</v>
      </c>
      <c r="D89" s="238"/>
      <c r="E89" s="347" t="s">
        <v>346</v>
      </c>
    </row>
    <row r="90" spans="1:18" ht="18.75" x14ac:dyDescent="0.3">
      <c r="B90" s="85"/>
      <c r="G90" s="85"/>
    </row>
    <row r="91" spans="1:18" ht="23.25" customHeight="1" x14ac:dyDescent="0.2">
      <c r="A91" s="399" t="s">
        <v>61</v>
      </c>
      <c r="B91" s="399"/>
      <c r="C91" s="399"/>
      <c r="D91" s="399"/>
      <c r="E91" s="399"/>
      <c r="F91" s="399"/>
      <c r="G91" s="15"/>
      <c r="H91" s="15"/>
      <c r="I91" s="15"/>
      <c r="J91" s="15"/>
    </row>
    <row r="92" spans="1:18" ht="20.25" customHeight="1" x14ac:dyDescent="0.2">
      <c r="A92" s="399" t="s">
        <v>62</v>
      </c>
      <c r="B92" s="399"/>
      <c r="C92" s="399"/>
      <c r="D92" s="399"/>
      <c r="E92" s="399"/>
      <c r="F92" s="399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</row>
    <row r="93" spans="1:18" ht="20.25" customHeight="1" x14ac:dyDescent="0.2">
      <c r="A93" s="399" t="s">
        <v>64</v>
      </c>
      <c r="B93" s="399"/>
      <c r="C93" s="399"/>
      <c r="D93" s="399"/>
      <c r="E93" s="399"/>
      <c r="F93" s="399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</row>
    <row r="94" spans="1:18" ht="30.75" customHeight="1" x14ac:dyDescent="0.2">
      <c r="A94" s="399" t="s">
        <v>63</v>
      </c>
      <c r="B94" s="399"/>
      <c r="C94" s="399"/>
      <c r="D94" s="399"/>
      <c r="E94" s="399"/>
      <c r="F94" s="399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</row>
    <row r="95" spans="1:18" ht="21" customHeight="1" x14ac:dyDescent="0.2">
      <c r="A95" s="399" t="s">
        <v>65</v>
      </c>
      <c r="B95" s="399"/>
      <c r="C95" s="399"/>
      <c r="D95" s="399"/>
      <c r="E95" s="399"/>
      <c r="F95" s="399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</row>
  </sheetData>
  <mergeCells count="27">
    <mergeCell ref="A95:F95"/>
    <mergeCell ref="A92:F92"/>
    <mergeCell ref="A91:F91"/>
    <mergeCell ref="G9:J9"/>
    <mergeCell ref="H10:H11"/>
    <mergeCell ref="G10:G11"/>
    <mergeCell ref="B9:B11"/>
    <mergeCell ref="A9:A11"/>
    <mergeCell ref="F9:F11"/>
    <mergeCell ref="E9:E11"/>
    <mergeCell ref="D9:D11"/>
    <mergeCell ref="C9:C11"/>
    <mergeCell ref="N4:P4"/>
    <mergeCell ref="A93:F93"/>
    <mergeCell ref="I10:J10"/>
    <mergeCell ref="I5:J5"/>
    <mergeCell ref="A94:F94"/>
    <mergeCell ref="A6:N6"/>
    <mergeCell ref="C7:D7"/>
    <mergeCell ref="K9:N9"/>
    <mergeCell ref="O9:R9"/>
    <mergeCell ref="K10:K11"/>
    <mergeCell ref="L10:L11"/>
    <mergeCell ref="M10:N10"/>
    <mergeCell ref="O10:O11"/>
    <mergeCell ref="P10:P11"/>
    <mergeCell ref="Q10:R10"/>
  </mergeCells>
  <phoneticPr fontId="26" type="noConversion"/>
  <pageMargins left="0.2" right="0.2" top="0.68" bottom="0.28999999999999998" header="0.43307086614173229" footer="0.19685039370078741"/>
  <pageSetup paperSize="9" scale="46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E9F0D8-D347-4018-AAB1-B1DB44509D75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cedc1b3-a6a6-4744-bb8f-c9b717f8a9c9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7</vt:i4>
      </vt:variant>
    </vt:vector>
  </HeadingPairs>
  <TitlesOfParts>
    <vt:vector size="10" baseType="lpstr">
      <vt:lpstr>2 джерела</vt:lpstr>
      <vt:lpstr>3 видатки</vt:lpstr>
      <vt:lpstr>7 програми</vt:lpstr>
      <vt:lpstr>'7 програми'!_Hlk65565610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2023-04-28T08:57:28Z</cp:lastPrinted>
  <dcterms:created xsi:type="dcterms:W3CDTF">2014-01-17T10:52:16Z</dcterms:created>
  <dcterms:modified xsi:type="dcterms:W3CDTF">2023-05-01T06:03:36Z</dcterms:modified>
</cp:coreProperties>
</file>