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6" yWindow="60" windowWidth="7128" windowHeight="7032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МВК'!$A$1:$Q$59</definedName>
    <definedName name="_xlnm.Print_Area" localSheetId="1">'додаток 3 МВК'!$A$1:$Q$15</definedName>
  </definedNames>
  <calcPr calcId="144525"/>
</workbook>
</file>

<file path=xl/calcChain.xml><?xml version="1.0" encoding="utf-8"?>
<calcChain xmlns="http://schemas.openxmlformats.org/spreadsheetml/2006/main">
  <c r="F18" i="8" l="1"/>
  <c r="P17" i="8" l="1"/>
  <c r="C12" i="9" l="1"/>
  <c r="F12" i="9"/>
  <c r="G12" i="9"/>
  <c r="I12" i="9"/>
  <c r="J12" i="9"/>
  <c r="L12" i="9"/>
  <c r="O12" i="9"/>
  <c r="D12" i="9"/>
  <c r="L9" i="8"/>
  <c r="M9" i="8"/>
  <c r="O9" i="8"/>
  <c r="P9" i="8"/>
  <c r="L10" i="8"/>
  <c r="M10" i="8"/>
  <c r="O10" i="8"/>
  <c r="P10" i="8"/>
  <c r="L11" i="8"/>
  <c r="M11" i="8"/>
  <c r="O11" i="8"/>
  <c r="P11" i="8"/>
  <c r="L12" i="8"/>
  <c r="M12" i="8"/>
  <c r="O12" i="8"/>
  <c r="P12" i="8"/>
  <c r="L13" i="8"/>
  <c r="O13" i="8"/>
  <c r="P13" i="8"/>
  <c r="L14" i="8"/>
  <c r="O14" i="8"/>
  <c r="P14" i="8"/>
  <c r="L15" i="8"/>
  <c r="M15" i="8"/>
  <c r="O15" i="8"/>
  <c r="P15" i="8"/>
  <c r="O16" i="8"/>
  <c r="P16" i="8"/>
  <c r="L17" i="8"/>
  <c r="O17" i="8"/>
  <c r="K10" i="9" l="1"/>
  <c r="K12" i="9" s="1"/>
  <c r="E10" i="9"/>
  <c r="E12" i="9" s="1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F28" i="8"/>
  <c r="G18" i="8"/>
  <c r="I18" i="8"/>
  <c r="J18" i="8"/>
  <c r="F23" i="8"/>
  <c r="I23" i="8"/>
  <c r="O24" i="8"/>
  <c r="O25" i="8"/>
  <c r="O26" i="8"/>
  <c r="O27" i="8"/>
  <c r="O29" i="8"/>
  <c r="O30" i="8"/>
  <c r="O31" i="8"/>
  <c r="O32" i="8"/>
  <c r="F33" i="8"/>
  <c r="G33" i="8"/>
  <c r="I33" i="8"/>
  <c r="J33" i="8"/>
  <c r="H34" i="8"/>
  <c r="K34" i="8"/>
  <c r="O34" i="8"/>
  <c r="H35" i="8"/>
  <c r="K35" i="8"/>
  <c r="O35" i="8"/>
  <c r="F36" i="8"/>
  <c r="G36" i="8"/>
  <c r="I36" i="8"/>
  <c r="O36" i="8" s="1"/>
  <c r="J36" i="8"/>
  <c r="H37" i="8"/>
  <c r="H36" i="8" s="1"/>
  <c r="K37" i="8"/>
  <c r="K36" i="8" s="1"/>
  <c r="O37" i="8"/>
  <c r="H38" i="8"/>
  <c r="K38" i="8"/>
  <c r="O38" i="8"/>
  <c r="H39" i="8"/>
  <c r="K39" i="8"/>
  <c r="O39" i="8"/>
  <c r="H40" i="8"/>
  <c r="K40" i="8"/>
  <c r="O40" i="8"/>
  <c r="F41" i="8"/>
  <c r="G41" i="8"/>
  <c r="I41" i="8"/>
  <c r="J41" i="8"/>
  <c r="H42" i="8"/>
  <c r="K42" i="8"/>
  <c r="O42" i="8"/>
  <c r="H43" i="8"/>
  <c r="K43" i="8"/>
  <c r="O43" i="8"/>
  <c r="H44" i="8"/>
  <c r="K44" i="8"/>
  <c r="H45" i="8"/>
  <c r="K45" i="8"/>
  <c r="O45" i="8"/>
  <c r="H46" i="8"/>
  <c r="K46" i="8"/>
  <c r="O46" i="8"/>
  <c r="H47" i="8"/>
  <c r="K47" i="8"/>
  <c r="O47" i="8"/>
  <c r="H48" i="8"/>
  <c r="K48" i="8"/>
  <c r="O48" i="8"/>
  <c r="H49" i="8"/>
  <c r="K49" i="8"/>
  <c r="O49" i="8"/>
  <c r="F51" i="8"/>
  <c r="G51" i="8"/>
  <c r="I51" i="8"/>
  <c r="J51" i="8"/>
  <c r="K51" i="8"/>
  <c r="F55" i="8"/>
  <c r="G55" i="8"/>
  <c r="H55" i="8"/>
  <c r="I55" i="8"/>
  <c r="J55" i="8"/>
  <c r="K55" i="8"/>
  <c r="H9" i="9"/>
  <c r="H10" i="9"/>
  <c r="M10" i="9"/>
  <c r="M12" i="9" s="1"/>
  <c r="P10" i="9"/>
  <c r="P12" i="9" s="1"/>
  <c r="O33" i="8" l="1"/>
  <c r="H12" i="9"/>
  <c r="O41" i="8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10" i="9"/>
  <c r="N12" i="9" s="1"/>
  <c r="N8" i="8"/>
  <c r="P18" i="8"/>
  <c r="Q10" i="9"/>
  <c r="Q12" i="9" s="1"/>
  <c r="H18" i="8"/>
  <c r="K41" i="8"/>
  <c r="H41" i="8"/>
  <c r="K33" i="8"/>
  <c r="H33" i="8"/>
  <c r="I28" i="8"/>
  <c r="O28" i="8" s="1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<sst xmlns="http://schemas.openxmlformats.org/spreadsheetml/2006/main" count="108" uniqueCount="70">
  <si>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</si>
  <si>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</si>
  <si>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</si>
  <si>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</si>
  <si>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</si>
  <si>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</si>
  <si>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</si>
  <si>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</si>
  <si>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</si>
  <si>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</si>
  <si>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</si>
  <si>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</si>
  <si>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</si>
  <si>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</si>
  <si>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</si>
  <si>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</si>
  <si>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</si>
  <si>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</si>
  <si>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Субвенції з державного бюджету   (і ті що в КФК)</t>
  </si>
  <si>
    <t>Назва</t>
  </si>
  <si>
    <t>Процент виконання до затверджених показників</t>
  </si>
  <si>
    <t>Субвенції з обласного бюджету (папка у Сергея)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</si>
  <si>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</si>
  <si>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</si>
  <si>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</si>
  <si>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</si>
  <si>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</si>
  <si>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</si>
  <si>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</si>
  <si>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</si>
  <si>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</si>
  <si>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</si>
  <si>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</si>
  <si>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</si>
  <si>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</si>
  <si>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</si>
  <si>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</si>
  <si>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</si>
  <si>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</si>
  <si>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</si>
  <si>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</si>
  <si>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</si>
  <si>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</si>
  <si>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Інші захищені</t>
  </si>
  <si>
    <t>Незахищені</t>
  </si>
  <si>
    <t>в т.ч. 2000</t>
  </si>
  <si>
    <r>
      <t>ІНШІ</t>
    </r>
    <r>
      <rPr>
        <b/>
        <sz val="10"/>
        <color indexed="12"/>
        <rFont val="Times New Roman"/>
        <family val="1"/>
        <charset val="204"/>
      </rPr>
      <t xml:space="preserve"> з лікарнею</t>
    </r>
  </si>
  <si>
    <r>
      <t>Енергоносії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</si>
  <si>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r>
      <t>Заробітна плата з нарахуваннями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</si>
  <si>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t>Дотація</t>
  </si>
  <si>
    <t>перевірка по КПКВ 2000</t>
  </si>
  <si>
    <t>3140 (ВМС оздоровлення) та депутат.</t>
  </si>
  <si>
    <t xml:space="preserve">Інша субвенція </t>
  </si>
  <si>
    <t>Путивль</t>
  </si>
  <si>
    <t>Ямпіль</t>
  </si>
  <si>
    <t>Шалигино</t>
  </si>
  <si>
    <t>Глуховский район</t>
  </si>
  <si>
    <t>Береза</t>
  </si>
  <si>
    <t>до рішення  виконавчого комітету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</si>
  <si>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</si>
  <si>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Керуючий справами виконавчого комітету</t>
  </si>
  <si>
    <t xml:space="preserve">Планові показники на 2021 рік </t>
  </si>
  <si>
    <t>Лариса ГРОМАК</t>
  </si>
  <si>
    <t>Повернення довгострокових кредитів наданих індивідуальним забудовникам житла на селі</t>
  </si>
  <si>
    <t xml:space="preserve">Видатки бюджету Глухівської міської територіальної громади  за 1 півріччя 2021 р. </t>
  </si>
  <si>
    <t>Касові видатки за 1 півріччя 2020 р.</t>
  </si>
  <si>
    <t>Касові видатки за 1 півріччя 2021 р.</t>
  </si>
  <si>
    <t>Процент виконання до касових видатків за 1 півріччя 2020 р.</t>
  </si>
  <si>
    <t xml:space="preserve">Кредитування з бюджету Глухівської міської територіальної громади за 1півріччя  2021 р. </t>
  </si>
  <si>
    <t>26.07.2021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</si>
</sst>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172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164" fontId="5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6" fillId="3" borderId="4" xfId="0" applyFont="1" applyFill="1" applyBorder="1" applyAlignment="1">
      <alignment horizontal="justify"/>
    </xf>
    <xf numFmtId="0" fontId="6" fillId="3" borderId="5" xfId="0" applyFont="1" applyFill="1" applyBorder="1" applyAlignment="1">
      <alignment horizontal="justify"/>
    </xf>
    <xf numFmtId="164" fontId="6" fillId="3" borderId="5" xfId="0" applyNumberFormat="1" applyFont="1" applyFill="1" applyBorder="1"/>
    <xf numFmtId="2" fontId="5" fillId="3" borderId="5" xfId="0" applyNumberFormat="1" applyFont="1" applyFill="1" applyBorder="1"/>
    <xf numFmtId="2" fontId="6" fillId="3" borderId="6" xfId="0" applyNumberFormat="1" applyFont="1" applyFill="1" applyBorder="1"/>
    <xf numFmtId="0" fontId="5" fillId="3" borderId="7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6" fillId="4" borderId="4" xfId="0" applyFont="1" applyFill="1" applyBorder="1" applyAlignment="1">
      <alignment horizontal="justify"/>
    </xf>
    <xf numFmtId="0" fontId="6" fillId="4" borderId="5" xfId="0" applyFont="1" applyFill="1" applyBorder="1" applyAlignment="1">
      <alignment horizontal="justify"/>
    </xf>
    <xf numFmtId="164" fontId="6" fillId="4" borderId="5" xfId="0" applyNumberFormat="1" applyFont="1" applyFill="1" applyBorder="1"/>
    <xf numFmtId="2" fontId="5" fillId="4" borderId="5" xfId="0" applyNumberFormat="1" applyFont="1" applyFill="1" applyBorder="1"/>
    <xf numFmtId="2" fontId="6" fillId="4" borderId="6" xfId="0" applyNumberFormat="1" applyFont="1" applyFill="1" applyBorder="1"/>
    <xf numFmtId="164" fontId="6" fillId="4" borderId="1" xfId="0" applyNumberFormat="1" applyFont="1" applyFill="1" applyBorder="1"/>
    <xf numFmtId="2" fontId="5" fillId="4" borderId="1" xfId="0" applyNumberFormat="1" applyFont="1" applyFill="1" applyBorder="1"/>
    <xf numFmtId="0" fontId="5" fillId="4" borderId="7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justify"/>
    </xf>
    <xf numFmtId="164" fontId="5" fillId="4" borderId="1" xfId="0" applyNumberFormat="1" applyFont="1" applyFill="1" applyBorder="1"/>
    <xf numFmtId="2" fontId="5" fillId="4" borderId="8" xfId="0" applyNumberFormat="1" applyFont="1" applyFill="1" applyBorder="1"/>
    <xf numFmtId="164" fontId="6" fillId="4" borderId="2" xfId="0" applyNumberFormat="1" applyFont="1" applyFill="1" applyBorder="1"/>
    <xf numFmtId="164" fontId="5" fillId="4" borderId="2" xfId="0" applyNumberFormat="1" applyFont="1" applyFill="1" applyBorder="1"/>
    <xf numFmtId="0" fontId="6" fillId="4" borderId="2" xfId="0" applyFont="1" applyFill="1" applyBorder="1"/>
    <xf numFmtId="0" fontId="6" fillId="4" borderId="1" xfId="0" applyFont="1" applyFill="1" applyBorder="1"/>
    <xf numFmtId="0" fontId="5" fillId="4" borderId="9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justify"/>
    </xf>
    <xf numFmtId="2" fontId="5" fillId="4" borderId="2" xfId="0" applyNumberFormat="1" applyFont="1" applyFill="1" applyBorder="1"/>
    <xf numFmtId="2" fontId="5" fillId="4" borderId="10" xfId="0" applyNumberFormat="1" applyFont="1" applyFill="1" applyBorder="1"/>
    <xf numFmtId="0" fontId="5" fillId="5" borderId="1" xfId="0" applyFont="1" applyFill="1" applyBorder="1" applyAlignment="1">
      <alignment horizontal="right"/>
    </xf>
    <xf numFmtId="164" fontId="5" fillId="5" borderId="1" xfId="0" applyNumberFormat="1" applyFont="1" applyFill="1" applyBorder="1" applyAlignment="1">
      <alignment horizontal="right"/>
    </xf>
    <xf numFmtId="2" fontId="5" fillId="5" borderId="1" xfId="0" applyNumberFormat="1" applyFont="1" applyFill="1" applyBorder="1" applyAlignment="1">
      <alignment horizontal="right"/>
    </xf>
    <xf numFmtId="2" fontId="5" fillId="3" borderId="1" xfId="0" applyNumberFormat="1" applyFont="1" applyFill="1" applyBorder="1" applyAlignment="1">
      <alignment horizontal="right"/>
    </xf>
    <xf numFmtId="2" fontId="5" fillId="3" borderId="8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2" fontId="5" fillId="5" borderId="8" xfId="0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/>
    </xf>
    <xf numFmtId="164" fontId="6" fillId="2" borderId="1" xfId="0" applyNumberFormat="1" applyFont="1" applyFill="1" applyBorder="1"/>
    <xf numFmtId="0" fontId="6" fillId="2" borderId="1" xfId="0" applyFont="1" applyFill="1" applyBorder="1"/>
    <xf numFmtId="2" fontId="5" fillId="2" borderId="1" xfId="0" applyNumberFormat="1" applyFont="1" applyFill="1" applyBorder="1"/>
    <xf numFmtId="2" fontId="6" fillId="2" borderId="8" xfId="0" applyNumberFormat="1" applyFont="1" applyFill="1" applyBorder="1"/>
    <xf numFmtId="0" fontId="12" fillId="2" borderId="7" xfId="0" applyFont="1" applyFill="1" applyBorder="1" applyAlignment="1">
      <alignment horizontal="right"/>
    </xf>
    <xf numFmtId="164" fontId="5" fillId="2" borderId="1" xfId="0" applyNumberFormat="1" applyFont="1" applyFill="1" applyBorder="1"/>
    <xf numFmtId="0" fontId="5" fillId="2" borderId="1" xfId="0" applyFont="1" applyFill="1" applyBorder="1"/>
    <xf numFmtId="0" fontId="5" fillId="2" borderId="7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justify" vertical="center"/>
    </xf>
    <xf numFmtId="164" fontId="6" fillId="0" borderId="12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/>
    <xf numFmtId="2" fontId="6" fillId="0" borderId="13" xfId="0" applyNumberFormat="1" applyFont="1" applyFill="1" applyBorder="1"/>
    <xf numFmtId="0" fontId="6" fillId="5" borderId="14" xfId="0" applyFont="1" applyFill="1" applyBorder="1" applyAlignment="1">
      <alignment horizontal="justify"/>
    </xf>
    <xf numFmtId="0" fontId="6" fillId="5" borderId="3" xfId="0" applyFont="1" applyFill="1" applyBorder="1" applyAlignment="1">
      <alignment horizontal="justify"/>
    </xf>
    <xf numFmtId="164" fontId="6" fillId="5" borderId="3" xfId="0" applyNumberFormat="1" applyFont="1" applyFill="1" applyBorder="1"/>
    <xf numFmtId="2" fontId="5" fillId="5" borderId="3" xfId="0" applyNumberFormat="1" applyFont="1" applyFill="1" applyBorder="1"/>
    <xf numFmtId="2" fontId="6" fillId="5" borderId="15" xfId="0" applyNumberFormat="1" applyFont="1" applyFill="1" applyBorder="1"/>
    <xf numFmtId="0" fontId="6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justify"/>
    </xf>
    <xf numFmtId="164" fontId="6" fillId="2" borderId="5" xfId="0" applyNumberFormat="1" applyFont="1" applyFill="1" applyBorder="1"/>
    <xf numFmtId="0" fontId="6" fillId="2" borderId="5" xfId="0" applyFont="1" applyFill="1" applyBorder="1"/>
    <xf numFmtId="2" fontId="5" fillId="2" borderId="5" xfId="0" applyNumberFormat="1" applyFont="1" applyFill="1" applyBorder="1"/>
    <xf numFmtId="2" fontId="6" fillId="2" borderId="6" xfId="0" applyNumberFormat="1" applyFont="1" applyFill="1" applyBorder="1"/>
    <xf numFmtId="0" fontId="12" fillId="2" borderId="16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justify"/>
    </xf>
    <xf numFmtId="164" fontId="5" fillId="2" borderId="17" xfId="0" applyNumberFormat="1" applyFont="1" applyFill="1" applyBorder="1"/>
    <xf numFmtId="164" fontId="6" fillId="2" borderId="17" xfId="0" applyNumberFormat="1" applyFont="1" applyFill="1" applyBorder="1"/>
    <xf numFmtId="0" fontId="6" fillId="2" borderId="17" xfId="0" applyFont="1" applyFill="1" applyBorder="1"/>
    <xf numFmtId="2" fontId="5" fillId="2" borderId="17" xfId="0" applyNumberFormat="1" applyFont="1" applyFill="1" applyBorder="1"/>
    <xf numFmtId="2" fontId="6" fillId="2" borderId="18" xfId="0" applyNumberFormat="1" applyFont="1" applyFill="1" applyBorder="1"/>
    <xf numFmtId="164" fontId="7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/>
    </xf>
    <xf numFmtId="0" fontId="5" fillId="3" borderId="9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2" fontId="5" fillId="3" borderId="2" xfId="0" applyNumberFormat="1" applyFont="1" applyFill="1" applyBorder="1" applyAlignment="1">
      <alignment horizontal="right"/>
    </xf>
    <xf numFmtId="2" fontId="5" fillId="3" borderId="10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justify"/>
    </xf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0" fontId="7" fillId="6" borderId="1" xfId="0" quotePrefix="1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164" fontId="6" fillId="6" borderId="1" xfId="0" applyNumberFormat="1" applyFont="1" applyFill="1" applyBorder="1" applyAlignment="1">
      <alignment horizontal="right" vertical="center"/>
    </xf>
    <xf numFmtId="0" fontId="6" fillId="6" borderId="0" xfId="0" applyFont="1" applyFill="1"/>
    <xf numFmtId="0" fontId="5" fillId="6" borderId="0" xfId="0" applyFont="1" applyFill="1"/>
    <xf numFmtId="49" fontId="6" fillId="6" borderId="1" xfId="0" quotePrefix="1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0" xfId="0" quotePrefix="1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vertical="center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" fillId="6" borderId="0" xfId="0" applyNumberFormat="1" applyFont="1" applyFill="1" applyBorder="1"/>
    <xf numFmtId="164" fontId="6" fillId="6" borderId="0" xfId="0" applyNumberFormat="1" applyFont="1" applyFill="1" applyBorder="1"/>
    <xf numFmtId="0" fontId="5" fillId="6" borderId="0" xfId="0" applyFont="1" applyFill="1" applyAlignment="1">
      <alignment horizontal="left"/>
    </xf>
    <xf numFmtId="0" fontId="5" fillId="6" borderId="0" xfId="0" applyFont="1" applyFill="1" applyAlignment="1">
      <alignment horizontal="justify"/>
    </xf>
    <xf numFmtId="164" fontId="5" fillId="6" borderId="0" xfId="0" applyNumberFormat="1" applyFont="1" applyFill="1" applyAlignment="1">
      <alignment horizontal="center"/>
    </xf>
    <xf numFmtId="164" fontId="5" fillId="6" borderId="1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 applyAlignment="1">
      <alignment horizontal="right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justify"/>
    </xf>
    <xf numFmtId="0" fontId="1" fillId="6" borderId="0" xfId="0" applyFont="1" applyFill="1" applyAlignment="1">
      <alignment horizontal="justify"/>
    </xf>
    <xf numFmtId="0" fontId="5" fillId="6" borderId="1" xfId="0" applyFont="1" applyFill="1" applyBorder="1"/>
    <xf numFmtId="0" fontId="6" fillId="6" borderId="1" xfId="0" applyFont="1" applyFill="1" applyBorder="1"/>
    <xf numFmtId="164" fontId="11" fillId="6" borderId="1" xfId="0" applyNumberFormat="1" applyFont="1" applyFill="1" applyBorder="1" applyAlignment="1">
      <alignment horizontal="right" vertical="center"/>
    </xf>
    <xf numFmtId="0" fontId="1" fillId="6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2" xfId="0" applyFont="1" applyFill="1" applyBorder="1" applyAlignment="1">
      <alignment horizontal="justify"/>
    </xf>
    <xf numFmtId="0" fontId="5" fillId="0" borderId="23" xfId="0" applyFont="1" applyFill="1" applyBorder="1" applyAlignment="1">
      <alignment horizontal="justify"/>
    </xf>
    <xf numFmtId="0" fontId="5" fillId="0" borderId="24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59"/>
  <sheetViews>
    <sheetView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E60" sqref="E60"/>
    </sheetView>
  </sheetViews>
  <sheetFormatPr defaultColWidth="9.109375" defaultRowHeight="13.2" x14ac:dyDescent="0.25"/>
  <cols>
    <col min="1" max="1" width="8.109375" style="9" customWidth="1"/>
    <col min="2" max="2" width="22.44140625" style="15" customWidth="1"/>
    <col min="3" max="3" width="9.33203125" style="15" bestFit="1" customWidth="1"/>
    <col min="4" max="4" width="9" style="15" customWidth="1"/>
    <col min="5" max="5" width="10.33203125" style="15" customWidth="1"/>
    <col min="6" max="6" width="13.5546875" style="16" bestFit="1" customWidth="1"/>
    <col min="7" max="7" width="11.5546875" style="4" bestFit="1" customWidth="1"/>
    <col min="8" max="8" width="11.5546875" style="6" bestFit="1" customWidth="1"/>
    <col min="9" max="10" width="11.5546875" style="4" bestFit="1" customWidth="1"/>
    <col min="11" max="11" width="9.109375" style="6" customWidth="1"/>
    <col min="12" max="12" width="8.33203125" style="6" bestFit="1" customWidth="1"/>
    <col min="13" max="13" width="10.109375" style="6" customWidth="1"/>
    <col min="14" max="14" width="8.109375" style="6" bestFit="1" customWidth="1"/>
    <col min="15" max="15" width="9.33203125" style="4" customWidth="1"/>
    <col min="16" max="16" width="10" style="4" customWidth="1"/>
    <col min="17" max="17" width="8.109375" style="6" bestFit="1" customWidth="1"/>
    <col min="18" max="16384" width="9.109375" style="4"/>
  </cols>
  <sheetData>
    <row r="1" spans="1:18" ht="15.6" customHeight="1" x14ac:dyDescent="0.25">
      <c r="K1" s="156" t="s">
        <v>13</v>
      </c>
      <c r="L1" s="156"/>
      <c r="M1" s="156"/>
      <c r="N1" s="156"/>
      <c r="O1" s="156"/>
      <c r="P1" s="156"/>
      <c r="Q1" s="4"/>
      <c r="R1" s="7"/>
    </row>
    <row r="2" spans="1:18" ht="16.2" customHeight="1" x14ac:dyDescent="0.45">
      <c r="C2" s="31"/>
      <c r="D2" s="168"/>
      <c r="E2" s="168"/>
      <c r="F2" s="168"/>
      <c r="G2" s="168"/>
      <c r="K2" s="163" t="s">
        <v>58</v>
      </c>
      <c r="L2" s="163"/>
      <c r="M2" s="163"/>
      <c r="N2" s="163"/>
      <c r="O2" s="163"/>
      <c r="P2" s="163"/>
      <c r="Q2" s="163"/>
      <c r="R2" s="17"/>
    </row>
    <row r="3" spans="1:18" x14ac:dyDescent="0.25">
      <c r="K3" s="9" t="s">
        <v>69</v>
      </c>
      <c r="L3" s="9"/>
      <c r="M3" s="9"/>
      <c r="N3" s="9"/>
      <c r="P3" s="8"/>
      <c r="Q3" s="4"/>
      <c r="R3" s="8"/>
    </row>
    <row r="4" spans="1:18" ht="17.399999999999999" x14ac:dyDescent="0.3">
      <c r="A4" s="167" t="s">
        <v>64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0"/>
    </row>
    <row r="5" spans="1:18" x14ac:dyDescent="0.25">
      <c r="A5" s="21"/>
      <c r="B5" s="22"/>
      <c r="C5" s="22"/>
      <c r="D5" s="22"/>
      <c r="E5" s="22"/>
      <c r="F5" s="23"/>
      <c r="G5" s="10"/>
      <c r="H5" s="10"/>
      <c r="I5" s="10"/>
      <c r="Q5" s="4" t="s">
        <v>14</v>
      </c>
    </row>
    <row r="6" spans="1:18" s="1" customFormat="1" ht="26.4" customHeight="1" x14ac:dyDescent="0.25">
      <c r="A6" s="32" t="s">
        <v>22</v>
      </c>
      <c r="B6" s="161" t="s">
        <v>19</v>
      </c>
      <c r="C6" s="158" t="s">
        <v>65</v>
      </c>
      <c r="D6" s="159"/>
      <c r="E6" s="160"/>
      <c r="F6" s="157" t="s">
        <v>61</v>
      </c>
      <c r="G6" s="157"/>
      <c r="H6" s="157"/>
      <c r="I6" s="158" t="s">
        <v>66</v>
      </c>
      <c r="J6" s="159"/>
      <c r="K6" s="160"/>
      <c r="L6" s="164" t="s">
        <v>67</v>
      </c>
      <c r="M6" s="165"/>
      <c r="N6" s="166"/>
      <c r="O6" s="157" t="s">
        <v>20</v>
      </c>
      <c r="P6" s="157"/>
      <c r="Q6" s="157"/>
    </row>
    <row r="7" spans="1:18" s="11" customFormat="1" ht="13.95" customHeight="1" x14ac:dyDescent="0.25">
      <c r="A7" s="33"/>
      <c r="B7" s="162"/>
      <c r="C7" s="145" t="s">
        <v>3</v>
      </c>
      <c r="D7" s="146" t="s">
        <v>4</v>
      </c>
      <c r="E7" s="147" t="s">
        <v>2</v>
      </c>
      <c r="F7" s="18" t="s">
        <v>3</v>
      </c>
      <c r="G7" s="19" t="s">
        <v>4</v>
      </c>
      <c r="H7" s="20" t="s">
        <v>2</v>
      </c>
      <c r="I7" s="146" t="s">
        <v>3</v>
      </c>
      <c r="J7" s="146" t="s">
        <v>4</v>
      </c>
      <c r="K7" s="147" t="s">
        <v>2</v>
      </c>
      <c r="L7" s="19" t="s">
        <v>3</v>
      </c>
      <c r="M7" s="19" t="s">
        <v>4</v>
      </c>
      <c r="N7" s="20" t="s">
        <v>2</v>
      </c>
      <c r="O7" s="3" t="s">
        <v>3</v>
      </c>
      <c r="P7" s="3" t="s">
        <v>17</v>
      </c>
      <c r="Q7" s="14" t="s">
        <v>2</v>
      </c>
    </row>
    <row r="8" spans="1:18" s="130" customFormat="1" x14ac:dyDescent="0.25">
      <c r="A8" s="125" t="s">
        <v>30</v>
      </c>
      <c r="B8" s="126" t="s">
        <v>31</v>
      </c>
      <c r="C8" s="127">
        <v>11147.5</v>
      </c>
      <c r="D8" s="127">
        <v>0.3</v>
      </c>
      <c r="E8" s="128">
        <f t="shared" ref="E8:E17" si="0">SUM(C8:D8)</f>
        <v>11147.8</v>
      </c>
      <c r="F8" s="127">
        <v>38784.1</v>
      </c>
      <c r="G8" s="127">
        <v>17</v>
      </c>
      <c r="H8" s="127">
        <f t="shared" ref="H8:H17" si="1">SUM(F8:G8)</f>
        <v>38801.1</v>
      </c>
      <c r="I8" s="127">
        <v>17654.2</v>
      </c>
      <c r="J8" s="108">
        <v>21.1</v>
      </c>
      <c r="K8" s="127">
        <f t="shared" ref="K8:K17" si="2">SUM(I8:J8)</f>
        <v>17675.3</v>
      </c>
      <c r="L8" s="129">
        <f t="shared" ref="L8:L18" si="3">SUM(I8/C8)*100</f>
        <v>158.36914106301862</v>
      </c>
      <c r="M8" s="129"/>
      <c r="N8" s="129">
        <f t="shared" ref="N8:N18" si="4">SUM(K8/E8)*100</f>
        <v>158.55415418288808</v>
      </c>
      <c r="O8" s="129">
        <f t="shared" ref="O8:O18" si="5">SUM(I8/F8)*100</f>
        <v>45.519168937786361</v>
      </c>
      <c r="P8" s="129">
        <f t="shared" ref="P8:P18" si="6">SUM(J8/G8)*100</f>
        <v>124.11764705882354</v>
      </c>
      <c r="Q8" s="129">
        <f t="shared" ref="Q8:Q18" si="7">SUM(K8/H8)*100</f>
        <v>45.553605439021062</v>
      </c>
    </row>
    <row r="9" spans="1:18" s="131" customFormat="1" x14ac:dyDescent="0.25">
      <c r="A9" s="125" t="s">
        <v>23</v>
      </c>
      <c r="B9" s="126" t="s">
        <v>32</v>
      </c>
      <c r="C9" s="127">
        <v>45270.8</v>
      </c>
      <c r="D9" s="127">
        <v>987.7</v>
      </c>
      <c r="E9" s="128">
        <f t="shared" si="0"/>
        <v>46258.5</v>
      </c>
      <c r="F9" s="127">
        <v>167603.29999999999</v>
      </c>
      <c r="G9" s="127">
        <v>8594.7000000000007</v>
      </c>
      <c r="H9" s="127">
        <f t="shared" si="1"/>
        <v>176198</v>
      </c>
      <c r="I9" s="127">
        <v>70592.399999999994</v>
      </c>
      <c r="J9" s="108">
        <v>2151.6999999999998</v>
      </c>
      <c r="K9" s="127">
        <f t="shared" si="2"/>
        <v>72744.099999999991</v>
      </c>
      <c r="L9" s="129">
        <f t="shared" ref="L9:L17" si="8">SUM(I9/C9)*100</f>
        <v>155.9336260901066</v>
      </c>
      <c r="M9" s="129">
        <f t="shared" ref="M9:M15" si="9">SUM(J9/D9)*100</f>
        <v>217.84954945833755</v>
      </c>
      <c r="N9" s="129">
        <f t="shared" ref="N9:N17" si="10">SUM(K9/E9)*100</f>
        <v>157.25563950409111</v>
      </c>
      <c r="O9" s="129">
        <f t="shared" ref="O9:O17" si="11">SUM(I9/F9)*100</f>
        <v>42.118741098773114</v>
      </c>
      <c r="P9" s="129">
        <f t="shared" ref="P9:P17" si="12">SUM(J9/G9)*100</f>
        <v>25.0351961092301</v>
      </c>
      <c r="Q9" s="129">
        <f t="shared" ref="Q9:Q17" si="13">SUM(K9/H9)*100</f>
        <v>41.285428892495936</v>
      </c>
    </row>
    <row r="10" spans="1:18" s="131" customFormat="1" x14ac:dyDescent="0.25">
      <c r="A10" s="125" t="s">
        <v>24</v>
      </c>
      <c r="B10" s="126" t="s">
        <v>33</v>
      </c>
      <c r="C10" s="127">
        <v>21642.400000000001</v>
      </c>
      <c r="D10" s="127">
        <v>1969.7</v>
      </c>
      <c r="E10" s="128">
        <f t="shared" si="0"/>
        <v>23612.100000000002</v>
      </c>
      <c r="F10" s="127">
        <v>9512.1</v>
      </c>
      <c r="G10" s="127">
        <v>180</v>
      </c>
      <c r="H10" s="127">
        <f t="shared" si="1"/>
        <v>9692.1</v>
      </c>
      <c r="I10" s="127">
        <v>5017.3999999999996</v>
      </c>
      <c r="J10" s="108">
        <v>128.30000000000001</v>
      </c>
      <c r="K10" s="127">
        <f t="shared" si="2"/>
        <v>5145.7</v>
      </c>
      <c r="L10" s="129">
        <f t="shared" si="8"/>
        <v>23.183195948693303</v>
      </c>
      <c r="M10" s="129">
        <f t="shared" si="9"/>
        <v>6.513682286642636</v>
      </c>
      <c r="N10" s="129">
        <f t="shared" si="10"/>
        <v>21.792640214127498</v>
      </c>
      <c r="O10" s="129">
        <f t="shared" si="11"/>
        <v>52.747553116556801</v>
      </c>
      <c r="P10" s="129">
        <f t="shared" si="12"/>
        <v>71.277777777777786</v>
      </c>
      <c r="Q10" s="129">
        <f t="shared" si="13"/>
        <v>53.091693234696294</v>
      </c>
    </row>
    <row r="11" spans="1:18" s="131" customFormat="1" ht="39.6" x14ac:dyDescent="0.25">
      <c r="A11" s="125" t="s">
        <v>29</v>
      </c>
      <c r="B11" s="126" t="s">
        <v>34</v>
      </c>
      <c r="C11" s="127">
        <v>4342.5</v>
      </c>
      <c r="D11" s="127">
        <v>74.5</v>
      </c>
      <c r="E11" s="128">
        <f t="shared" si="0"/>
        <v>4417</v>
      </c>
      <c r="F11" s="127">
        <v>14862.9</v>
      </c>
      <c r="G11" s="127">
        <v>221.5</v>
      </c>
      <c r="H11" s="127">
        <f t="shared" si="1"/>
        <v>15084.4</v>
      </c>
      <c r="I11" s="127">
        <v>6604.9</v>
      </c>
      <c r="J11" s="108">
        <v>77.3</v>
      </c>
      <c r="K11" s="127">
        <f t="shared" si="2"/>
        <v>6682.2</v>
      </c>
      <c r="L11" s="129">
        <f t="shared" si="8"/>
        <v>152.09902130109384</v>
      </c>
      <c r="M11" s="129">
        <f t="shared" si="9"/>
        <v>103.75838926174497</v>
      </c>
      <c r="N11" s="129">
        <f t="shared" si="10"/>
        <v>151.283676703645</v>
      </c>
      <c r="O11" s="129">
        <f t="shared" si="11"/>
        <v>44.438837642721133</v>
      </c>
      <c r="P11" s="129">
        <f t="shared" si="12"/>
        <v>34.898419864559813</v>
      </c>
      <c r="Q11" s="129">
        <f t="shared" si="13"/>
        <v>44.298745724059287</v>
      </c>
    </row>
    <row r="12" spans="1:18" s="131" customFormat="1" x14ac:dyDescent="0.25">
      <c r="A12" s="125" t="s">
        <v>25</v>
      </c>
      <c r="B12" s="126" t="s">
        <v>35</v>
      </c>
      <c r="C12" s="127">
        <v>1613.2</v>
      </c>
      <c r="D12" s="127">
        <v>18.899999999999999</v>
      </c>
      <c r="E12" s="128">
        <f t="shared" si="0"/>
        <v>1632.1000000000001</v>
      </c>
      <c r="F12" s="127">
        <v>12100.4</v>
      </c>
      <c r="G12" s="127">
        <v>75.599999999999994</v>
      </c>
      <c r="H12" s="127">
        <f t="shared" si="1"/>
        <v>12176</v>
      </c>
      <c r="I12" s="127">
        <v>4724.6000000000004</v>
      </c>
      <c r="J12" s="108">
        <v>4.5</v>
      </c>
      <c r="K12" s="127">
        <f t="shared" si="2"/>
        <v>4729.1000000000004</v>
      </c>
      <c r="L12" s="129">
        <f t="shared" si="8"/>
        <v>292.87131167865113</v>
      </c>
      <c r="M12" s="129">
        <f t="shared" si="9"/>
        <v>23.80952380952381</v>
      </c>
      <c r="N12" s="129">
        <f t="shared" si="10"/>
        <v>289.75552968568104</v>
      </c>
      <c r="O12" s="129">
        <f t="shared" si="11"/>
        <v>39.044990248256262</v>
      </c>
      <c r="P12" s="129">
        <f t="shared" si="12"/>
        <v>5.9523809523809526</v>
      </c>
      <c r="Q12" s="129">
        <f t="shared" si="13"/>
        <v>38.839520367936927</v>
      </c>
    </row>
    <row r="13" spans="1:18" s="130" customFormat="1" ht="12.75" customHeight="1" x14ac:dyDescent="0.25">
      <c r="A13" s="125" t="s">
        <v>26</v>
      </c>
      <c r="B13" s="126" t="s">
        <v>36</v>
      </c>
      <c r="C13" s="127">
        <v>1129.9000000000001</v>
      </c>
      <c r="D13" s="127"/>
      <c r="E13" s="128">
        <f t="shared" si="0"/>
        <v>1129.9000000000001</v>
      </c>
      <c r="F13" s="127">
        <v>5255.4</v>
      </c>
      <c r="G13" s="127">
        <v>17</v>
      </c>
      <c r="H13" s="127">
        <f t="shared" si="1"/>
        <v>5272.4</v>
      </c>
      <c r="I13" s="127">
        <v>1871.2</v>
      </c>
      <c r="J13" s="108">
        <v>0</v>
      </c>
      <c r="K13" s="127">
        <f t="shared" si="2"/>
        <v>1871.2</v>
      </c>
      <c r="L13" s="129">
        <f t="shared" si="8"/>
        <v>165.60757589167181</v>
      </c>
      <c r="M13" s="129"/>
      <c r="N13" s="129">
        <f t="shared" si="10"/>
        <v>165.60757589167181</v>
      </c>
      <c r="O13" s="129">
        <f t="shared" si="11"/>
        <v>35.60528218594208</v>
      </c>
      <c r="P13" s="129">
        <f t="shared" si="12"/>
        <v>0</v>
      </c>
      <c r="Q13" s="129">
        <f t="shared" si="13"/>
        <v>35.490478719368788</v>
      </c>
    </row>
    <row r="14" spans="1:18" s="130" customFormat="1" ht="26.4" x14ac:dyDescent="0.25">
      <c r="A14" s="125" t="s">
        <v>27</v>
      </c>
      <c r="B14" s="126" t="s">
        <v>37</v>
      </c>
      <c r="C14" s="127">
        <v>2377.6</v>
      </c>
      <c r="D14" s="127"/>
      <c r="E14" s="128">
        <f t="shared" si="0"/>
        <v>2377.6</v>
      </c>
      <c r="F14" s="127">
        <v>7043.1</v>
      </c>
      <c r="G14" s="127">
        <v>1000.6</v>
      </c>
      <c r="H14" s="127">
        <f t="shared" si="1"/>
        <v>8043.7000000000007</v>
      </c>
      <c r="I14" s="127">
        <v>3175.1</v>
      </c>
      <c r="J14" s="108">
        <v>0</v>
      </c>
      <c r="K14" s="127">
        <f t="shared" si="2"/>
        <v>3175.1</v>
      </c>
      <c r="L14" s="129">
        <f t="shared" si="8"/>
        <v>133.54222745625842</v>
      </c>
      <c r="M14" s="129"/>
      <c r="N14" s="129">
        <f t="shared" si="10"/>
        <v>133.54222745625842</v>
      </c>
      <c r="O14" s="129">
        <f t="shared" si="11"/>
        <v>45.081001263648105</v>
      </c>
      <c r="P14" s="129">
        <f t="shared" si="12"/>
        <v>0</v>
      </c>
      <c r="Q14" s="129">
        <f t="shared" si="13"/>
        <v>39.473128038091922</v>
      </c>
    </row>
    <row r="15" spans="1:18" s="130" customFormat="1" x14ac:dyDescent="0.25">
      <c r="A15" s="125" t="s">
        <v>38</v>
      </c>
      <c r="B15" s="126" t="s">
        <v>39</v>
      </c>
      <c r="C15" s="127">
        <v>860.1</v>
      </c>
      <c r="D15" s="127">
        <v>49.2</v>
      </c>
      <c r="E15" s="128">
        <f t="shared" si="0"/>
        <v>909.30000000000007</v>
      </c>
      <c r="F15" s="127">
        <v>3579.7</v>
      </c>
      <c r="G15" s="127">
        <v>12187.5</v>
      </c>
      <c r="H15" s="127">
        <f t="shared" si="1"/>
        <v>15767.2</v>
      </c>
      <c r="I15" s="127">
        <v>1603.8</v>
      </c>
      <c r="J15" s="108">
        <v>653.20000000000005</v>
      </c>
      <c r="K15" s="127">
        <f t="shared" si="2"/>
        <v>2257</v>
      </c>
      <c r="L15" s="129">
        <f t="shared" si="8"/>
        <v>186.46668991977674</v>
      </c>
      <c r="M15" s="129">
        <f t="shared" si="9"/>
        <v>1327.6422764227643</v>
      </c>
      <c r="N15" s="129">
        <f t="shared" si="10"/>
        <v>248.21291103046298</v>
      </c>
      <c r="O15" s="129">
        <f t="shared" si="11"/>
        <v>44.802637092493782</v>
      </c>
      <c r="P15" s="129">
        <f t="shared" si="12"/>
        <v>5.3595897435897442</v>
      </c>
      <c r="Q15" s="129">
        <f t="shared" si="13"/>
        <v>14.314526358516414</v>
      </c>
    </row>
    <row r="16" spans="1:18" s="130" customFormat="1" x14ac:dyDescent="0.25">
      <c r="A16" s="125" t="s">
        <v>28</v>
      </c>
      <c r="B16" s="126" t="s">
        <v>40</v>
      </c>
      <c r="C16" s="127">
        <v>78.8</v>
      </c>
      <c r="D16" s="127">
        <v>41</v>
      </c>
      <c r="E16" s="128">
        <f t="shared" si="0"/>
        <v>119.8</v>
      </c>
      <c r="F16" s="127">
        <v>189.1</v>
      </c>
      <c r="G16" s="127">
        <v>660.9</v>
      </c>
      <c r="H16" s="127">
        <f t="shared" si="1"/>
        <v>850</v>
      </c>
      <c r="I16" s="127">
        <v>17</v>
      </c>
      <c r="J16" s="108">
        <v>149.9</v>
      </c>
      <c r="K16" s="127">
        <f t="shared" si="2"/>
        <v>166.9</v>
      </c>
      <c r="L16" s="129"/>
      <c r="M16" s="129"/>
      <c r="N16" s="129"/>
      <c r="O16" s="129">
        <f t="shared" si="11"/>
        <v>8.9899524061343197</v>
      </c>
      <c r="P16" s="129">
        <f t="shared" si="12"/>
        <v>22.681192313511879</v>
      </c>
      <c r="Q16" s="129">
        <f t="shared" si="13"/>
        <v>19.63529411764706</v>
      </c>
    </row>
    <row r="17" spans="1:17" s="131" customFormat="1" ht="26.4" x14ac:dyDescent="0.25">
      <c r="A17" s="125" t="s">
        <v>41</v>
      </c>
      <c r="B17" s="126" t="s">
        <v>42</v>
      </c>
      <c r="C17" s="127">
        <v>475</v>
      </c>
      <c r="D17" s="127"/>
      <c r="E17" s="128">
        <f t="shared" si="0"/>
        <v>475</v>
      </c>
      <c r="F17" s="127">
        <v>225</v>
      </c>
      <c r="G17" s="127">
        <v>3550</v>
      </c>
      <c r="H17" s="127">
        <f t="shared" si="1"/>
        <v>3775</v>
      </c>
      <c r="I17" s="127">
        <v>125</v>
      </c>
      <c r="J17" s="108">
        <v>2600</v>
      </c>
      <c r="K17" s="127">
        <f t="shared" si="2"/>
        <v>2725</v>
      </c>
      <c r="L17" s="129">
        <f t="shared" si="8"/>
        <v>26.315789473684209</v>
      </c>
      <c r="M17" s="129"/>
      <c r="N17" s="129">
        <f t="shared" si="10"/>
        <v>573.68421052631572</v>
      </c>
      <c r="O17" s="129">
        <f t="shared" si="11"/>
        <v>55.555555555555557</v>
      </c>
      <c r="P17" s="129">
        <f t="shared" si="12"/>
        <v>73.239436619718319</v>
      </c>
      <c r="Q17" s="129">
        <f t="shared" si="13"/>
        <v>72.185430463576168</v>
      </c>
    </row>
    <row r="18" spans="1:17" s="131" customFormat="1" ht="21.75" customHeight="1" x14ac:dyDescent="0.25">
      <c r="A18" s="132"/>
      <c r="B18" s="133" t="s">
        <v>1</v>
      </c>
      <c r="C18" s="108">
        <f t="shared" ref="C18:K18" si="14">SUM(C8+C9+C10+C11+C12+C13+C14+C15+C16+C17)</f>
        <v>88937.800000000017</v>
      </c>
      <c r="D18" s="108">
        <f t="shared" si="14"/>
        <v>3141.2999999999997</v>
      </c>
      <c r="E18" s="108">
        <f>SUM(E8+E9+E10+E11+E12+E13+E14+E15+E16+E17)</f>
        <v>92079.10000000002</v>
      </c>
      <c r="F18" s="108">
        <f>SUM(F8+F9+F10+F11+F12+F13+F14+F15+F16+F17)</f>
        <v>259155.1</v>
      </c>
      <c r="G18" s="108">
        <f t="shared" si="14"/>
        <v>26504.800000000003</v>
      </c>
      <c r="H18" s="108">
        <f t="shared" si="14"/>
        <v>285659.90000000002</v>
      </c>
      <c r="I18" s="108">
        <f t="shared" si="14"/>
        <v>111385.59999999999</v>
      </c>
      <c r="J18" s="108">
        <f t="shared" si="14"/>
        <v>5786</v>
      </c>
      <c r="K18" s="108">
        <f t="shared" si="14"/>
        <v>117171.59999999999</v>
      </c>
      <c r="L18" s="129">
        <f t="shared" si="3"/>
        <v>125.2398867523145</v>
      </c>
      <c r="M18" s="129">
        <f t="shared" ref="M18" si="15">SUM(J18/D18)*100</f>
        <v>184.1912583962054</v>
      </c>
      <c r="N18" s="129">
        <f t="shared" si="4"/>
        <v>127.25102656303109</v>
      </c>
      <c r="O18" s="129">
        <f t="shared" si="5"/>
        <v>42.980284779269248</v>
      </c>
      <c r="P18" s="129">
        <f t="shared" si="6"/>
        <v>21.830008149467265</v>
      </c>
      <c r="Q18" s="129">
        <f t="shared" si="7"/>
        <v>41.017867751126417</v>
      </c>
    </row>
    <row r="19" spans="1:17" s="131" customFormat="1" ht="17.399999999999999" customHeight="1" x14ac:dyDescent="0.25">
      <c r="A19" s="134"/>
      <c r="B19" s="135"/>
      <c r="C19" s="30"/>
      <c r="D19" s="30"/>
      <c r="E19" s="30"/>
      <c r="F19" s="154"/>
      <c r="G19" s="154"/>
      <c r="H19" s="154"/>
      <c r="I19" s="154"/>
      <c r="J19" s="154"/>
      <c r="K19" s="154"/>
      <c r="L19" s="136"/>
      <c r="M19" s="136"/>
      <c r="N19" s="136"/>
      <c r="O19" s="137"/>
      <c r="P19" s="138"/>
      <c r="Q19" s="138"/>
    </row>
    <row r="20" spans="1:17" s="131" customFormat="1" x14ac:dyDescent="0.25">
      <c r="A20" s="139"/>
      <c r="B20" s="140"/>
      <c r="C20" s="141"/>
      <c r="D20" s="141"/>
      <c r="E20" s="141"/>
      <c r="F20" s="141"/>
      <c r="G20" s="141"/>
      <c r="H20" s="141"/>
      <c r="I20" s="141"/>
      <c r="J20" s="141"/>
      <c r="K20" s="141"/>
      <c r="L20" s="130"/>
      <c r="M20" s="130"/>
      <c r="N20" s="130"/>
      <c r="Q20" s="130"/>
    </row>
    <row r="21" spans="1:17" s="1" customFormat="1" ht="35.4" customHeight="1" x14ac:dyDescent="0.25">
      <c r="A21" s="155" t="s">
        <v>60</v>
      </c>
      <c r="B21" s="155"/>
      <c r="C21" s="155"/>
      <c r="D21" s="6"/>
      <c r="E21" s="4"/>
      <c r="F21" s="6"/>
      <c r="G21" s="6" t="s">
        <v>62</v>
      </c>
      <c r="J21" s="5"/>
    </row>
    <row r="22" spans="1:17" ht="11.25" customHeight="1" x14ac:dyDescent="0.25"/>
    <row r="23" spans="1:17" ht="13.8" hidden="1" thickBot="1" x14ac:dyDescent="0.3">
      <c r="A23" s="68"/>
      <c r="B23" s="84" t="s">
        <v>50</v>
      </c>
      <c r="C23" s="85"/>
      <c r="D23" s="85"/>
      <c r="E23" s="85"/>
      <c r="F23" s="86">
        <f>SUM(F10-F25-F27-F30-F32)</f>
        <v>9512.1</v>
      </c>
      <c r="G23" s="86"/>
      <c r="H23" s="86"/>
      <c r="I23" s="86">
        <f>SUM(I10-I25-I27-I30-I32)</f>
        <v>5017.3999999999996</v>
      </c>
      <c r="J23" s="86"/>
      <c r="K23" s="86"/>
      <c r="L23" s="87"/>
      <c r="M23" s="87"/>
      <c r="N23" s="87"/>
      <c r="O23" s="88"/>
      <c r="P23" s="88"/>
      <c r="Q23" s="89"/>
    </row>
    <row r="24" spans="1:17" hidden="1" x14ac:dyDescent="0.25">
      <c r="A24" s="69"/>
      <c r="B24" s="95" t="s">
        <v>48</v>
      </c>
      <c r="C24" s="96"/>
      <c r="D24" s="96"/>
      <c r="E24" s="96"/>
      <c r="F24" s="97"/>
      <c r="G24" s="98"/>
      <c r="H24" s="97"/>
      <c r="I24" s="98"/>
      <c r="J24" s="98"/>
      <c r="K24" s="98"/>
      <c r="L24" s="98"/>
      <c r="M24" s="98"/>
      <c r="N24" s="98"/>
      <c r="O24" s="99" t="e">
        <f t="shared" ref="O24:O43" si="16">SUM(I24/F24)*100</f>
        <v>#DIV/0!</v>
      </c>
      <c r="P24" s="99"/>
      <c r="Q24" s="100"/>
    </row>
    <row r="25" spans="1:17" hidden="1" x14ac:dyDescent="0.25">
      <c r="A25" s="69"/>
      <c r="B25" s="80" t="s">
        <v>45</v>
      </c>
      <c r="C25" s="75"/>
      <c r="D25" s="75"/>
      <c r="E25" s="75"/>
      <c r="F25" s="81"/>
      <c r="G25" s="82"/>
      <c r="H25" s="76"/>
      <c r="I25" s="82"/>
      <c r="J25" s="82"/>
      <c r="K25" s="77"/>
      <c r="L25" s="77"/>
      <c r="M25" s="77"/>
      <c r="N25" s="77"/>
      <c r="O25" s="78" t="e">
        <f t="shared" si="16"/>
        <v>#DIV/0!</v>
      </c>
      <c r="P25" s="78"/>
      <c r="Q25" s="79"/>
    </row>
    <row r="26" spans="1:17" hidden="1" x14ac:dyDescent="0.25">
      <c r="A26" s="69"/>
      <c r="B26" s="74" t="s">
        <v>47</v>
      </c>
      <c r="C26" s="75"/>
      <c r="D26" s="75"/>
      <c r="E26" s="75"/>
      <c r="F26" s="76"/>
      <c r="G26" s="77"/>
      <c r="H26" s="76"/>
      <c r="I26" s="77"/>
      <c r="J26" s="77"/>
      <c r="K26" s="77"/>
      <c r="L26" s="77"/>
      <c r="M26" s="77"/>
      <c r="N26" s="77"/>
      <c r="O26" s="78" t="e">
        <f t="shared" si="16"/>
        <v>#DIV/0!</v>
      </c>
      <c r="P26" s="78"/>
      <c r="Q26" s="79"/>
    </row>
    <row r="27" spans="1:17" hidden="1" x14ac:dyDescent="0.25">
      <c r="A27" s="69"/>
      <c r="B27" s="80" t="s">
        <v>45</v>
      </c>
      <c r="C27" s="75"/>
      <c r="D27" s="75"/>
      <c r="E27" s="75"/>
      <c r="F27" s="81"/>
      <c r="G27" s="82"/>
      <c r="H27" s="76"/>
      <c r="I27" s="82"/>
      <c r="J27" s="82"/>
      <c r="K27" s="77"/>
      <c r="L27" s="77"/>
      <c r="M27" s="77"/>
      <c r="N27" s="77"/>
      <c r="O27" s="78" t="e">
        <f t="shared" si="16"/>
        <v>#DIV/0!</v>
      </c>
      <c r="P27" s="78"/>
      <c r="Q27" s="79"/>
    </row>
    <row r="28" spans="1:17" hidden="1" x14ac:dyDescent="0.25">
      <c r="A28" s="69"/>
      <c r="B28" s="74" t="s">
        <v>46</v>
      </c>
      <c r="C28" s="75"/>
      <c r="D28" s="75"/>
      <c r="E28" s="75"/>
      <c r="F28" s="76">
        <f>SUM(F18-F24-F26)</f>
        <v>259155.1</v>
      </c>
      <c r="G28" s="76"/>
      <c r="H28" s="76"/>
      <c r="I28" s="76">
        <f>SUM(I18-I24-I26)</f>
        <v>111385.59999999999</v>
      </c>
      <c r="J28" s="76"/>
      <c r="K28" s="77"/>
      <c r="L28" s="77"/>
      <c r="M28" s="77"/>
      <c r="N28" s="77"/>
      <c r="O28" s="78">
        <f t="shared" si="16"/>
        <v>42.980284779269248</v>
      </c>
      <c r="P28" s="78"/>
      <c r="Q28" s="79"/>
    </row>
    <row r="29" spans="1:17" hidden="1" x14ac:dyDescent="0.25">
      <c r="A29" s="69"/>
      <c r="B29" s="83" t="s">
        <v>43</v>
      </c>
      <c r="C29" s="75"/>
      <c r="D29" s="75"/>
      <c r="E29" s="75"/>
      <c r="F29" s="81"/>
      <c r="G29" s="81"/>
      <c r="H29" s="76"/>
      <c r="I29" s="81"/>
      <c r="J29" s="81"/>
      <c r="K29" s="77"/>
      <c r="L29" s="77"/>
      <c r="M29" s="77"/>
      <c r="N29" s="77"/>
      <c r="O29" s="78" t="e">
        <f t="shared" si="16"/>
        <v>#DIV/0!</v>
      </c>
      <c r="P29" s="78"/>
      <c r="Q29" s="79"/>
    </row>
    <row r="30" spans="1:17" hidden="1" x14ac:dyDescent="0.25">
      <c r="A30" s="69"/>
      <c r="B30" s="80" t="s">
        <v>45</v>
      </c>
      <c r="C30" s="75"/>
      <c r="D30" s="75"/>
      <c r="E30" s="75"/>
      <c r="F30" s="81"/>
      <c r="G30" s="81"/>
      <c r="H30" s="76"/>
      <c r="I30" s="81"/>
      <c r="J30" s="81"/>
      <c r="K30" s="77"/>
      <c r="L30" s="77"/>
      <c r="M30" s="77"/>
      <c r="N30" s="77"/>
      <c r="O30" s="78" t="e">
        <f t="shared" si="16"/>
        <v>#DIV/0!</v>
      </c>
      <c r="P30" s="78"/>
      <c r="Q30" s="79"/>
    </row>
    <row r="31" spans="1:17" hidden="1" x14ac:dyDescent="0.25">
      <c r="A31" s="69"/>
      <c r="B31" s="83" t="s">
        <v>44</v>
      </c>
      <c r="C31" s="75"/>
      <c r="D31" s="75"/>
      <c r="E31" s="75"/>
      <c r="F31" s="81"/>
      <c r="G31" s="81"/>
      <c r="H31" s="76"/>
      <c r="I31" s="81"/>
      <c r="J31" s="81"/>
      <c r="K31" s="77"/>
      <c r="L31" s="77"/>
      <c r="M31" s="77"/>
      <c r="N31" s="77"/>
      <c r="O31" s="78" t="e">
        <f t="shared" si="16"/>
        <v>#DIV/0!</v>
      </c>
      <c r="P31" s="78"/>
      <c r="Q31" s="79"/>
    </row>
    <row r="32" spans="1:17" ht="13.8" hidden="1" thickBot="1" x14ac:dyDescent="0.3">
      <c r="A32" s="69"/>
      <c r="B32" s="101" t="s">
        <v>45</v>
      </c>
      <c r="C32" s="102"/>
      <c r="D32" s="102"/>
      <c r="E32" s="102"/>
      <c r="F32" s="103"/>
      <c r="G32" s="103"/>
      <c r="H32" s="104"/>
      <c r="I32" s="103"/>
      <c r="J32" s="103"/>
      <c r="K32" s="105"/>
      <c r="L32" s="105"/>
      <c r="M32" s="105"/>
      <c r="N32" s="105"/>
      <c r="O32" s="106" t="e">
        <f t="shared" si="16"/>
        <v>#DIV/0!</v>
      </c>
      <c r="P32" s="106"/>
      <c r="Q32" s="107"/>
    </row>
    <row r="33" spans="1:17" s="6" customFormat="1" ht="39.6" hidden="1" x14ac:dyDescent="0.25">
      <c r="A33" s="70"/>
      <c r="B33" s="90" t="s">
        <v>18</v>
      </c>
      <c r="C33" s="91"/>
      <c r="D33" s="91"/>
      <c r="E33" s="91"/>
      <c r="F33" s="92" t="e">
        <f>SUM(#REF!+#REF!+#REF!+#REF!+#REF!+#REF!+#REF!+#REF!+#REF!+#REF!+#REF!+#REF!+#REF!+#REF!+#REF!+#REF!+#REF!)+F34+F35</f>
        <v>#REF!</v>
      </c>
      <c r="G33" s="92" t="e">
        <f>SUM(#REF!+#REF!+#REF!+#REF!+#REF!+#REF!+#REF!+#REF!+#REF!+#REF!+#REF!+#REF!+#REF!+#REF!+#REF!+#REF!+#REF!)+G34+G35</f>
        <v>#REF!</v>
      </c>
      <c r="H33" s="92" t="e">
        <f>SUM(#REF!+#REF!+#REF!+#REF!+#REF!+#REF!+#REF!+#REF!+#REF!+#REF!+#REF!+#REF!+#REF!+#REF!+#REF!+#REF!+#REF!)+H34+H35</f>
        <v>#REF!</v>
      </c>
      <c r="I33" s="92" t="e">
        <f>SUM(#REF!+#REF!+#REF!+#REF!+#REF!+#REF!+#REF!+#REF!+#REF!+#REF!+#REF!+#REF!+#REF!+#REF!+#REF!+#REF!+#REF!)+I34+I35</f>
        <v>#REF!</v>
      </c>
      <c r="J33" s="92" t="e">
        <f>SUM(#REF!+#REF!+#REF!+#REF!+#REF!+#REF!+#REF!+#REF!+#REF!+#REF!+#REF!+#REF!+#REF!+#REF!+#REF!+#REF!+#REF!)+J34+J35</f>
        <v>#REF!</v>
      </c>
      <c r="K33" s="92" t="e">
        <f>SUM(#REF!+#REF!+#REF!+#REF!+#REF!+#REF!+#REF!+#REF!+#REF!+#REF!+#REF!+#REF!+#REF!+#REF!+#REF!+#REF!+#REF!)+K34+K35</f>
        <v>#REF!</v>
      </c>
      <c r="L33" s="92"/>
      <c r="M33" s="92"/>
      <c r="N33" s="92"/>
      <c r="O33" s="93" t="e">
        <f t="shared" si="16"/>
        <v>#REF!</v>
      </c>
      <c r="P33" s="93"/>
      <c r="Q33" s="94"/>
    </row>
    <row r="34" spans="1:17" s="6" customFormat="1" hidden="1" x14ac:dyDescent="0.25">
      <c r="A34" s="70"/>
      <c r="B34" s="72">
        <v>2000</v>
      </c>
      <c r="C34" s="63"/>
      <c r="D34" s="63"/>
      <c r="E34" s="63"/>
      <c r="F34" s="64">
        <v>31345.7</v>
      </c>
      <c r="G34" s="64"/>
      <c r="H34" s="64">
        <f>SUM(F34:G34)</f>
        <v>31345.7</v>
      </c>
      <c r="I34" s="64"/>
      <c r="J34" s="64"/>
      <c r="K34" s="63">
        <f>SUM(I34:J34)</f>
        <v>0</v>
      </c>
      <c r="L34" s="64"/>
      <c r="M34" s="64"/>
      <c r="N34" s="64"/>
      <c r="O34" s="65">
        <f t="shared" si="16"/>
        <v>0</v>
      </c>
      <c r="P34" s="65"/>
      <c r="Q34" s="73"/>
    </row>
    <row r="35" spans="1:17" s="6" customFormat="1" ht="13.8" hidden="1" thickBot="1" x14ac:dyDescent="0.3">
      <c r="A35" s="70"/>
      <c r="B35" s="72">
        <v>1000</v>
      </c>
      <c r="C35" s="63"/>
      <c r="D35" s="63"/>
      <c r="E35" s="63"/>
      <c r="F35" s="64">
        <v>27600.5</v>
      </c>
      <c r="G35" s="64"/>
      <c r="H35" s="64">
        <f>SUM(F35:G35)</f>
        <v>27600.5</v>
      </c>
      <c r="I35" s="64">
        <v>26081.8</v>
      </c>
      <c r="J35" s="64"/>
      <c r="K35" s="63">
        <f>SUM(I35:J35)</f>
        <v>26081.8</v>
      </c>
      <c r="L35" s="64"/>
      <c r="M35" s="64"/>
      <c r="N35" s="64"/>
      <c r="O35" s="65">
        <f t="shared" si="16"/>
        <v>94.497563449937488</v>
      </c>
      <c r="P35" s="65"/>
      <c r="Q35" s="73"/>
    </row>
    <row r="36" spans="1:17" s="6" customFormat="1" hidden="1" x14ac:dyDescent="0.25">
      <c r="A36" s="70"/>
      <c r="B36" s="44" t="s">
        <v>49</v>
      </c>
      <c r="C36" s="45"/>
      <c r="D36" s="45"/>
      <c r="E36" s="45"/>
      <c r="F36" s="46">
        <f t="shared" ref="F36:K36" si="17">SUM(F37)</f>
        <v>0</v>
      </c>
      <c r="G36" s="46">
        <f t="shared" si="17"/>
        <v>0</v>
      </c>
      <c r="H36" s="46">
        <f t="shared" si="17"/>
        <v>0</v>
      </c>
      <c r="I36" s="46">
        <f t="shared" si="17"/>
        <v>0</v>
      </c>
      <c r="J36" s="46">
        <f t="shared" si="17"/>
        <v>0</v>
      </c>
      <c r="K36" s="46">
        <f t="shared" si="17"/>
        <v>0</v>
      </c>
      <c r="L36" s="46"/>
      <c r="M36" s="46"/>
      <c r="N36" s="46"/>
      <c r="O36" s="47" t="e">
        <f t="shared" si="16"/>
        <v>#DIV/0!</v>
      </c>
      <c r="P36" s="47"/>
      <c r="Q36" s="48"/>
    </row>
    <row r="37" spans="1:17" s="6" customFormat="1" hidden="1" x14ac:dyDescent="0.25">
      <c r="A37" s="70"/>
      <c r="B37" s="51">
        <v>2000</v>
      </c>
      <c r="C37" s="52"/>
      <c r="D37" s="52"/>
      <c r="E37" s="52"/>
      <c r="F37" s="53"/>
      <c r="G37" s="53"/>
      <c r="H37" s="49">
        <f>SUM(F37:G37)</f>
        <v>0</v>
      </c>
      <c r="I37" s="53"/>
      <c r="J37" s="53"/>
      <c r="K37" s="58">
        <f>SUM(I37:J37)</f>
        <v>0</v>
      </c>
      <c r="L37" s="53"/>
      <c r="M37" s="53"/>
      <c r="N37" s="53"/>
      <c r="O37" s="50" t="e">
        <f t="shared" si="16"/>
        <v>#DIV/0!</v>
      </c>
      <c r="P37" s="50"/>
      <c r="Q37" s="54"/>
    </row>
    <row r="38" spans="1:17" s="6" customFormat="1" hidden="1" x14ac:dyDescent="0.25">
      <c r="A38" s="70"/>
      <c r="B38" s="51"/>
      <c r="C38" s="52"/>
      <c r="D38" s="52"/>
      <c r="E38" s="52"/>
      <c r="F38" s="53"/>
      <c r="G38" s="53"/>
      <c r="H38" s="49">
        <f>SUM(F38:G38)</f>
        <v>0</v>
      </c>
      <c r="I38" s="53"/>
      <c r="J38" s="53"/>
      <c r="K38" s="58">
        <f>SUM(I38:J38)</f>
        <v>0</v>
      </c>
      <c r="L38" s="53"/>
      <c r="M38" s="53"/>
      <c r="N38" s="53"/>
      <c r="O38" s="50" t="e">
        <f t="shared" si="16"/>
        <v>#DIV/0!</v>
      </c>
      <c r="P38" s="50"/>
      <c r="Q38" s="54"/>
    </row>
    <row r="39" spans="1:17" s="6" customFormat="1" hidden="1" x14ac:dyDescent="0.25">
      <c r="A39" s="70"/>
      <c r="B39" s="51"/>
      <c r="C39" s="52"/>
      <c r="D39" s="52"/>
      <c r="E39" s="52"/>
      <c r="F39" s="53"/>
      <c r="G39" s="53"/>
      <c r="H39" s="49">
        <f>SUM(F39:G39)</f>
        <v>0</v>
      </c>
      <c r="I39" s="53"/>
      <c r="J39" s="53"/>
      <c r="K39" s="58">
        <f>SUM(I39:J39)</f>
        <v>0</v>
      </c>
      <c r="L39" s="53"/>
      <c r="M39" s="53"/>
      <c r="N39" s="53"/>
      <c r="O39" s="50" t="e">
        <f t="shared" si="16"/>
        <v>#DIV/0!</v>
      </c>
      <c r="P39" s="50"/>
      <c r="Q39" s="54"/>
    </row>
    <row r="40" spans="1:17" s="6" customFormat="1" ht="13.8" hidden="1" thickBot="1" x14ac:dyDescent="0.3">
      <c r="A40" s="70"/>
      <c r="B40" s="59"/>
      <c r="C40" s="60"/>
      <c r="D40" s="60"/>
      <c r="E40" s="60"/>
      <c r="F40" s="56"/>
      <c r="G40" s="56"/>
      <c r="H40" s="55">
        <f>SUM(F40:G40)</f>
        <v>0</v>
      </c>
      <c r="I40" s="56"/>
      <c r="J40" s="56"/>
      <c r="K40" s="57">
        <f>SUM(I40:J40)</f>
        <v>0</v>
      </c>
      <c r="L40" s="56"/>
      <c r="M40" s="56"/>
      <c r="N40" s="56"/>
      <c r="O40" s="61" t="e">
        <f t="shared" si="16"/>
        <v>#DIV/0!</v>
      </c>
      <c r="P40" s="61"/>
      <c r="Q40" s="62"/>
    </row>
    <row r="41" spans="1:17" s="6" customFormat="1" ht="39.6" hidden="1" x14ac:dyDescent="0.25">
      <c r="A41" s="70"/>
      <c r="B41" s="36" t="s">
        <v>21</v>
      </c>
      <c r="C41" s="37"/>
      <c r="D41" s="37"/>
      <c r="E41" s="37"/>
      <c r="F41" s="38" t="e">
        <f>SUM(#REF!+#REF!+#REF!+#REF!)+F42+F43+F45+F44+F46+F47+F48</f>
        <v>#REF!</v>
      </c>
      <c r="G41" s="38" t="e">
        <f>SUM(#REF!+#REF!+#REF!+#REF!)+G42+G43+G45+G44+G46+G47+G48</f>
        <v>#REF!</v>
      </c>
      <c r="H41" s="38" t="e">
        <f>SUM(#REF!+#REF!+#REF!+#REF!)+H42+H43+H45+H44+H46+H47+H48</f>
        <v>#REF!</v>
      </c>
      <c r="I41" s="38" t="e">
        <f>SUM(#REF!+#REF!+#REF!+#REF!)+I42+I43+I45+I44+I46+I47+I48</f>
        <v>#REF!</v>
      </c>
      <c r="J41" s="38" t="e">
        <f>SUM(#REF!+#REF!+#REF!+#REF!)+J42+J43+J45+J44+J46+J47+J48</f>
        <v>#REF!</v>
      </c>
      <c r="K41" s="38" t="e">
        <f>SUM(#REF!+#REF!+#REF!+#REF!)+K42+K43+K45+K44+K46+K47+K48</f>
        <v>#REF!</v>
      </c>
      <c r="L41" s="38"/>
      <c r="M41" s="38"/>
      <c r="N41" s="38"/>
      <c r="O41" s="39" t="e">
        <f t="shared" si="16"/>
        <v>#REF!</v>
      </c>
      <c r="P41" s="39"/>
      <c r="Q41" s="40"/>
    </row>
    <row r="42" spans="1:17" s="6" customFormat="1" hidden="1" x14ac:dyDescent="0.25">
      <c r="A42" s="70"/>
      <c r="B42" s="41">
        <v>3033</v>
      </c>
      <c r="C42" s="42"/>
      <c r="D42" s="42"/>
      <c r="E42" s="42"/>
      <c r="F42" s="43">
        <v>15.8</v>
      </c>
      <c r="G42" s="42"/>
      <c r="H42" s="43">
        <f t="shared" ref="H42:H49" si="18">SUM(F42:G42)</f>
        <v>15.8</v>
      </c>
      <c r="I42" s="43">
        <v>14.2</v>
      </c>
      <c r="J42" s="43"/>
      <c r="K42" s="42">
        <f t="shared" ref="K42:K49" si="19">SUM(I42:J42)</f>
        <v>14.2</v>
      </c>
      <c r="L42" s="43"/>
      <c r="M42" s="43"/>
      <c r="N42" s="43"/>
      <c r="O42" s="66">
        <f t="shared" si="16"/>
        <v>89.873417721518976</v>
      </c>
      <c r="P42" s="66"/>
      <c r="Q42" s="67"/>
    </row>
    <row r="43" spans="1:17" s="24" customFormat="1" hidden="1" x14ac:dyDescent="0.25">
      <c r="A43" s="71"/>
      <c r="B43" s="41">
        <v>3242</v>
      </c>
      <c r="C43" s="42"/>
      <c r="D43" s="42"/>
      <c r="E43" s="42"/>
      <c r="F43" s="43">
        <v>67</v>
      </c>
      <c r="G43" s="42"/>
      <c r="H43" s="43">
        <f t="shared" si="18"/>
        <v>67</v>
      </c>
      <c r="I43" s="43">
        <v>55</v>
      </c>
      <c r="J43" s="43"/>
      <c r="K43" s="42">
        <f t="shared" si="19"/>
        <v>55</v>
      </c>
      <c r="L43" s="43"/>
      <c r="M43" s="43"/>
      <c r="N43" s="43"/>
      <c r="O43" s="66">
        <f t="shared" si="16"/>
        <v>82.089552238805979</v>
      </c>
      <c r="P43" s="66"/>
      <c r="Q43" s="67"/>
    </row>
    <row r="44" spans="1:17" s="24" customFormat="1" hidden="1" x14ac:dyDescent="0.25">
      <c r="A44" s="71"/>
      <c r="B44" s="41">
        <v>1020</v>
      </c>
      <c r="C44" s="42"/>
      <c r="D44" s="42"/>
      <c r="E44" s="42"/>
      <c r="F44" s="43">
        <v>120</v>
      </c>
      <c r="G44" s="42"/>
      <c r="H44" s="43">
        <f t="shared" si="18"/>
        <v>120</v>
      </c>
      <c r="I44" s="43">
        <v>120</v>
      </c>
      <c r="J44" s="43"/>
      <c r="K44" s="42">
        <f t="shared" si="19"/>
        <v>120</v>
      </c>
      <c r="L44" s="43"/>
      <c r="M44" s="43"/>
      <c r="N44" s="43"/>
      <c r="O44" s="66"/>
      <c r="P44" s="66"/>
      <c r="Q44" s="67"/>
    </row>
    <row r="45" spans="1:17" s="24" customFormat="1" hidden="1" x14ac:dyDescent="0.25">
      <c r="A45" s="71"/>
      <c r="B45" s="41" t="s">
        <v>51</v>
      </c>
      <c r="C45" s="42"/>
      <c r="D45" s="42"/>
      <c r="E45" s="42"/>
      <c r="F45" s="43">
        <v>162.80000000000001</v>
      </c>
      <c r="G45" s="42"/>
      <c r="H45" s="43">
        <f t="shared" si="18"/>
        <v>162.80000000000001</v>
      </c>
      <c r="I45" s="43">
        <v>162.6</v>
      </c>
      <c r="J45" s="43"/>
      <c r="K45" s="42">
        <f t="shared" si="19"/>
        <v>162.6</v>
      </c>
      <c r="L45" s="43"/>
      <c r="M45" s="43"/>
      <c r="N45" s="43"/>
      <c r="O45" s="66">
        <f>SUM(I45/F45)*100</f>
        <v>99.877149877149861</v>
      </c>
      <c r="P45" s="66"/>
      <c r="Q45" s="67"/>
    </row>
    <row r="46" spans="1:17" s="24" customFormat="1" hidden="1" x14ac:dyDescent="0.25">
      <c r="A46" s="71"/>
      <c r="B46" s="41">
        <v>5061</v>
      </c>
      <c r="C46" s="42"/>
      <c r="D46" s="42"/>
      <c r="E46" s="42"/>
      <c r="F46" s="43">
        <v>29</v>
      </c>
      <c r="G46" s="42"/>
      <c r="H46" s="43">
        <f t="shared" si="18"/>
        <v>29</v>
      </c>
      <c r="I46" s="43">
        <v>29</v>
      </c>
      <c r="J46" s="43"/>
      <c r="K46" s="42">
        <f t="shared" si="19"/>
        <v>29</v>
      </c>
      <c r="L46" s="43"/>
      <c r="M46" s="43"/>
      <c r="N46" s="43"/>
      <c r="O46" s="66">
        <f>SUM(I46/F46)*100</f>
        <v>100</v>
      </c>
      <c r="P46" s="66"/>
      <c r="Q46" s="67"/>
    </row>
    <row r="47" spans="1:17" s="24" customFormat="1" hidden="1" x14ac:dyDescent="0.25">
      <c r="A47" s="71"/>
      <c r="B47" s="41">
        <v>1161</v>
      </c>
      <c r="C47" s="42"/>
      <c r="D47" s="42"/>
      <c r="E47" s="42"/>
      <c r="F47" s="43">
        <v>100</v>
      </c>
      <c r="G47" s="42"/>
      <c r="H47" s="43">
        <f t="shared" si="18"/>
        <v>100</v>
      </c>
      <c r="I47" s="43">
        <v>100</v>
      </c>
      <c r="J47" s="43"/>
      <c r="K47" s="42">
        <f t="shared" si="19"/>
        <v>100</v>
      </c>
      <c r="L47" s="43"/>
      <c r="M47" s="43"/>
      <c r="N47" s="43"/>
      <c r="O47" s="66">
        <f>SUM(I47/F47)*100</f>
        <v>100</v>
      </c>
      <c r="P47" s="66"/>
      <c r="Q47" s="67"/>
    </row>
    <row r="48" spans="1:17" s="24" customFormat="1" hidden="1" x14ac:dyDescent="0.25">
      <c r="A48" s="71"/>
      <c r="B48" s="41">
        <v>1010</v>
      </c>
      <c r="C48" s="42"/>
      <c r="D48" s="42"/>
      <c r="E48" s="42"/>
      <c r="F48" s="43">
        <v>60</v>
      </c>
      <c r="G48" s="42"/>
      <c r="H48" s="43">
        <f t="shared" si="18"/>
        <v>60</v>
      </c>
      <c r="I48" s="43">
        <v>60</v>
      </c>
      <c r="J48" s="43"/>
      <c r="K48" s="42">
        <f t="shared" si="19"/>
        <v>60</v>
      </c>
      <c r="L48" s="43"/>
      <c r="M48" s="43"/>
      <c r="N48" s="43"/>
      <c r="O48" s="66">
        <f>SUM(I48/F48)*100</f>
        <v>100</v>
      </c>
      <c r="P48" s="66"/>
      <c r="Q48" s="67"/>
    </row>
    <row r="49" spans="1:17" s="24" customFormat="1" ht="12.75" hidden="1" customHeight="1" x14ac:dyDescent="0.25">
      <c r="A49" s="71"/>
      <c r="B49" s="110">
        <v>7310</v>
      </c>
      <c r="C49" s="111"/>
      <c r="D49" s="111"/>
      <c r="E49" s="111"/>
      <c r="F49" s="112"/>
      <c r="G49" s="111"/>
      <c r="H49" s="112">
        <f t="shared" si="18"/>
        <v>0</v>
      </c>
      <c r="I49" s="112"/>
      <c r="J49" s="112"/>
      <c r="K49" s="111">
        <f t="shared" si="19"/>
        <v>0</v>
      </c>
      <c r="L49" s="112"/>
      <c r="M49" s="112"/>
      <c r="N49" s="112"/>
      <c r="O49" s="113" t="e">
        <f>SUM(I49/F49)*100</f>
        <v>#DIV/0!</v>
      </c>
      <c r="P49" s="113"/>
      <c r="Q49" s="114"/>
    </row>
    <row r="50" spans="1:17" hidden="1" x14ac:dyDescent="0.25">
      <c r="B50" s="121" t="s">
        <v>52</v>
      </c>
      <c r="C50" s="109"/>
      <c r="D50" s="109"/>
      <c r="E50" s="109"/>
      <c r="F50" s="115"/>
      <c r="G50" s="3"/>
      <c r="H50" s="14"/>
      <c r="I50" s="3"/>
      <c r="J50" s="3"/>
      <c r="K50" s="14"/>
      <c r="L50" s="14"/>
      <c r="M50" s="14"/>
      <c r="N50" s="14"/>
      <c r="O50" s="3"/>
      <c r="P50" s="3"/>
      <c r="Q50" s="14"/>
    </row>
    <row r="51" spans="1:17" hidden="1" x14ac:dyDescent="0.25">
      <c r="B51" s="14">
        <v>2010</v>
      </c>
      <c r="C51" s="109"/>
      <c r="D51" s="109"/>
      <c r="E51" s="109"/>
      <c r="F51" s="115">
        <f>SUM(F52:F54)</f>
        <v>590</v>
      </c>
      <c r="G51" s="115">
        <f>SUM(G52:G54)</f>
        <v>0</v>
      </c>
      <c r="H51" s="119">
        <v>490</v>
      </c>
      <c r="I51" s="115">
        <f>SUM(I52:I54)</f>
        <v>590</v>
      </c>
      <c r="J51" s="115">
        <f>SUM(J52:J54)</f>
        <v>0</v>
      </c>
      <c r="K51" s="119">
        <f>SUM(K52:K54)</f>
        <v>590</v>
      </c>
      <c r="L51" s="14"/>
      <c r="M51" s="14"/>
      <c r="N51" s="14"/>
      <c r="O51" s="3"/>
      <c r="P51" s="3"/>
      <c r="Q51" s="14"/>
    </row>
    <row r="52" spans="1:17" hidden="1" x14ac:dyDescent="0.25">
      <c r="B52" s="109" t="s">
        <v>53</v>
      </c>
      <c r="C52" s="109"/>
      <c r="D52" s="109"/>
      <c r="E52" s="109"/>
      <c r="F52" s="115">
        <v>205.6</v>
      </c>
      <c r="G52" s="3"/>
      <c r="H52" s="14">
        <v>205.6</v>
      </c>
      <c r="I52" s="3">
        <v>205.6</v>
      </c>
      <c r="J52" s="3"/>
      <c r="K52" s="14">
        <v>205.6</v>
      </c>
      <c r="L52" s="14"/>
      <c r="M52" s="14"/>
      <c r="N52" s="14"/>
      <c r="O52" s="3"/>
      <c r="P52" s="3"/>
      <c r="Q52" s="14"/>
    </row>
    <row r="53" spans="1:17" hidden="1" x14ac:dyDescent="0.25">
      <c r="B53" s="109" t="s">
        <v>56</v>
      </c>
      <c r="C53" s="109"/>
      <c r="D53" s="109"/>
      <c r="E53" s="109"/>
      <c r="F53" s="115">
        <v>104</v>
      </c>
      <c r="G53" s="3"/>
      <c r="H53" s="14">
        <v>104</v>
      </c>
      <c r="I53" s="3">
        <v>104</v>
      </c>
      <c r="J53" s="3"/>
      <c r="K53" s="14">
        <v>104</v>
      </c>
      <c r="L53" s="14"/>
      <c r="M53" s="14"/>
      <c r="N53" s="14"/>
      <c r="O53" s="3"/>
      <c r="P53" s="3"/>
      <c r="Q53" s="14"/>
    </row>
    <row r="54" spans="1:17" ht="16.95" hidden="1" customHeight="1" x14ac:dyDescent="0.25">
      <c r="B54" s="109" t="s">
        <v>54</v>
      </c>
      <c r="C54" s="109"/>
      <c r="D54" s="109"/>
      <c r="E54" s="109"/>
      <c r="F54" s="118">
        <v>280.39999999999998</v>
      </c>
      <c r="G54" s="118"/>
      <c r="H54" s="120">
        <v>280.39999999999998</v>
      </c>
      <c r="I54" s="118">
        <v>280.39999999999998</v>
      </c>
      <c r="J54" s="118"/>
      <c r="K54" s="120">
        <v>280.39999999999998</v>
      </c>
      <c r="L54" s="118"/>
      <c r="M54" s="118"/>
      <c r="N54" s="118"/>
      <c r="O54" s="118"/>
      <c r="P54" s="116"/>
      <c r="Q54" s="117"/>
    </row>
    <row r="55" spans="1:17" hidden="1" x14ac:dyDescent="0.25">
      <c r="B55" s="117">
        <v>2144</v>
      </c>
      <c r="C55" s="109"/>
      <c r="D55" s="109"/>
      <c r="E55" s="109"/>
      <c r="F55" s="118">
        <f t="shared" ref="F55:K55" si="20">SUM(F56:F58)</f>
        <v>238.2</v>
      </c>
      <c r="G55" s="118">
        <f t="shared" si="20"/>
        <v>0</v>
      </c>
      <c r="H55" s="120">
        <f t="shared" si="20"/>
        <v>238.2</v>
      </c>
      <c r="I55" s="118">
        <f t="shared" si="20"/>
        <v>238.2</v>
      </c>
      <c r="J55" s="118">
        <f t="shared" si="20"/>
        <v>0</v>
      </c>
      <c r="K55" s="120">
        <f t="shared" si="20"/>
        <v>238.2</v>
      </c>
      <c r="L55" s="117"/>
      <c r="M55" s="117"/>
      <c r="N55" s="117"/>
      <c r="O55" s="116"/>
      <c r="P55" s="116"/>
      <c r="Q55" s="117"/>
    </row>
    <row r="56" spans="1:17" hidden="1" x14ac:dyDescent="0.25">
      <c r="B56" s="109" t="s">
        <v>55</v>
      </c>
      <c r="C56" s="109"/>
      <c r="D56" s="109"/>
      <c r="E56" s="109"/>
      <c r="F56" s="118">
        <v>58.2</v>
      </c>
      <c r="G56" s="116"/>
      <c r="H56" s="117">
        <v>58.2</v>
      </c>
      <c r="I56" s="116">
        <v>58.2</v>
      </c>
      <c r="J56" s="116"/>
      <c r="K56" s="117">
        <v>58.2</v>
      </c>
      <c r="L56" s="117"/>
      <c r="M56" s="117"/>
      <c r="N56" s="117"/>
      <c r="O56" s="116"/>
      <c r="P56" s="116"/>
      <c r="Q56" s="117"/>
    </row>
    <row r="57" spans="1:17" hidden="1" x14ac:dyDescent="0.25">
      <c r="B57" s="109" t="s">
        <v>56</v>
      </c>
      <c r="C57" s="109"/>
      <c r="D57" s="109"/>
      <c r="E57" s="109"/>
      <c r="F57" s="118">
        <v>150</v>
      </c>
      <c r="G57" s="116"/>
      <c r="H57" s="117">
        <v>150</v>
      </c>
      <c r="I57" s="116">
        <v>150</v>
      </c>
      <c r="J57" s="116"/>
      <c r="K57" s="117">
        <v>150</v>
      </c>
      <c r="L57" s="117"/>
      <c r="M57" s="117"/>
      <c r="N57" s="117"/>
      <c r="O57" s="116"/>
      <c r="P57" s="116"/>
      <c r="Q57" s="117"/>
    </row>
    <row r="58" spans="1:17" hidden="1" x14ac:dyDescent="0.25">
      <c r="B58" s="109" t="s">
        <v>57</v>
      </c>
      <c r="C58" s="109"/>
      <c r="D58" s="109"/>
      <c r="E58" s="109"/>
      <c r="F58" s="118">
        <v>30</v>
      </c>
      <c r="G58" s="116"/>
      <c r="H58" s="117">
        <v>30</v>
      </c>
      <c r="I58" s="116">
        <v>30</v>
      </c>
      <c r="J58" s="116"/>
      <c r="K58" s="117">
        <v>30</v>
      </c>
      <c r="L58" s="117"/>
      <c r="M58" s="117"/>
      <c r="N58" s="117"/>
      <c r="O58" s="116"/>
      <c r="P58" s="116"/>
      <c r="Q58" s="117"/>
    </row>
    <row r="59" spans="1:17" hidden="1" x14ac:dyDescent="0.25"/>
  </sheetData>
  <mergeCells count="11">
    <mergeCell ref="A21:C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20"/>
  <sheetViews>
    <sheetView showZeros="0" tabSelected="1" workbookViewId="0">
      <selection activeCell="O7" sqref="O7:Q7"/>
    </sheetView>
  </sheetViews>
  <sheetFormatPr defaultColWidth="9.109375" defaultRowHeight="13.2" x14ac:dyDescent="0.25"/>
  <cols>
    <col min="1" max="1" width="7.33203125" style="13" customWidth="1"/>
    <col min="2" max="2" width="39.33203125" style="13" customWidth="1"/>
    <col min="3" max="3" width="5.6640625" style="13" customWidth="1"/>
    <col min="4" max="4" width="5.88671875" style="13" bestFit="1" customWidth="1"/>
    <col min="5" max="5" width="4.88671875" style="13" customWidth="1"/>
    <col min="6" max="6" width="5.44140625" style="13" customWidth="1"/>
    <col min="7" max="7" width="5.88671875" style="13" bestFit="1" customWidth="1"/>
    <col min="8" max="8" width="5.109375" style="13" bestFit="1" customWidth="1"/>
    <col min="9" max="9" width="5.5546875" style="13" customWidth="1"/>
    <col min="10" max="10" width="5.6640625" style="13" customWidth="1"/>
    <col min="11" max="11" width="5.109375" style="13" bestFit="1" customWidth="1"/>
    <col min="12" max="12" width="5.33203125" style="13" customWidth="1"/>
    <col min="13" max="14" width="8.109375" style="13" bestFit="1" customWidth="1"/>
    <col min="15" max="15" width="5.88671875" style="13" bestFit="1" customWidth="1"/>
    <col min="16" max="17" width="8.109375" style="13" bestFit="1" customWidth="1"/>
    <col min="18" max="16384" width="9.109375" style="13"/>
  </cols>
  <sheetData>
    <row r="1" spans="1:17" ht="12.75" customHeight="1" x14ac:dyDescent="0.25">
      <c r="J1" s="7"/>
      <c r="K1" s="169" t="s">
        <v>5</v>
      </c>
      <c r="L1" s="169"/>
      <c r="M1" s="169"/>
      <c r="N1" s="169"/>
      <c r="O1" s="169"/>
      <c r="P1" s="169"/>
      <c r="Q1" s="169"/>
    </row>
    <row r="2" spans="1:17" x14ac:dyDescent="0.25">
      <c r="J2" s="25"/>
      <c r="K2" s="163" t="s">
        <v>58</v>
      </c>
      <c r="L2" s="163"/>
      <c r="M2" s="163"/>
      <c r="N2" s="163"/>
      <c r="O2" s="163"/>
      <c r="P2" s="163"/>
      <c r="Q2" s="163"/>
    </row>
    <row r="3" spans="1:17" x14ac:dyDescent="0.25">
      <c r="J3" s="4"/>
      <c r="K3" s="170" t="s">
        <v>69</v>
      </c>
      <c r="L3" s="170"/>
      <c r="M3" s="170"/>
      <c r="N3" s="170"/>
      <c r="O3" s="170"/>
      <c r="P3" s="170"/>
      <c r="Q3" s="170"/>
    </row>
    <row r="4" spans="1:17" ht="15" x14ac:dyDescent="0.25">
      <c r="I4" s="26"/>
      <c r="J4" s="27"/>
      <c r="K4" s="26"/>
      <c r="L4" s="26"/>
      <c r="M4" s="26"/>
      <c r="N4" s="26"/>
      <c r="O4" s="26"/>
    </row>
    <row r="5" spans="1:17" ht="17.399999999999999" x14ac:dyDescent="0.3">
      <c r="A5" s="171" t="s">
        <v>68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122" customFormat="1" ht="52.2" customHeight="1" x14ac:dyDescent="0.25">
      <c r="A7" s="157" t="s">
        <v>0</v>
      </c>
      <c r="B7" s="157" t="s">
        <v>6</v>
      </c>
      <c r="C7" s="158" t="s">
        <v>65</v>
      </c>
      <c r="D7" s="159"/>
      <c r="E7" s="160"/>
      <c r="F7" s="157" t="s">
        <v>61</v>
      </c>
      <c r="G7" s="157"/>
      <c r="H7" s="157"/>
      <c r="I7" s="158" t="s">
        <v>66</v>
      </c>
      <c r="J7" s="159"/>
      <c r="K7" s="160"/>
      <c r="L7" s="164" t="s">
        <v>67</v>
      </c>
      <c r="M7" s="165"/>
      <c r="N7" s="166"/>
      <c r="O7" s="157" t="s">
        <v>20</v>
      </c>
      <c r="P7" s="157"/>
      <c r="Q7" s="157"/>
    </row>
    <row r="8" spans="1:17" s="122" customFormat="1" ht="59.25" customHeight="1" x14ac:dyDescent="0.25">
      <c r="A8" s="157"/>
      <c r="B8" s="157"/>
      <c r="C8" s="124" t="s">
        <v>7</v>
      </c>
      <c r="D8" s="124" t="s">
        <v>8</v>
      </c>
      <c r="E8" s="124" t="s">
        <v>2</v>
      </c>
      <c r="F8" s="124" t="s">
        <v>7</v>
      </c>
      <c r="G8" s="124" t="s">
        <v>8</v>
      </c>
      <c r="H8" s="124" t="s">
        <v>2</v>
      </c>
      <c r="I8" s="124" t="s">
        <v>7</v>
      </c>
      <c r="J8" s="124" t="s">
        <v>8</v>
      </c>
      <c r="K8" s="124" t="s">
        <v>2</v>
      </c>
      <c r="L8" s="124" t="s">
        <v>7</v>
      </c>
      <c r="M8" s="124" t="s">
        <v>8</v>
      </c>
      <c r="N8" s="124" t="s">
        <v>2</v>
      </c>
      <c r="O8" s="124" t="s">
        <v>7</v>
      </c>
      <c r="P8" s="124" t="s">
        <v>8</v>
      </c>
      <c r="Q8" s="124" t="s">
        <v>2</v>
      </c>
    </row>
    <row r="9" spans="1:17" s="149" customFormat="1" ht="39.6" x14ac:dyDescent="0.25">
      <c r="A9" s="148">
        <v>8821</v>
      </c>
      <c r="B9" s="148" t="s">
        <v>9</v>
      </c>
      <c r="C9" s="29"/>
      <c r="D9" s="29"/>
      <c r="E9" s="29"/>
      <c r="F9" s="29"/>
      <c r="G9" s="29">
        <v>9.4</v>
      </c>
      <c r="H9" s="29">
        <f>SUM(F9:G9)</f>
        <v>9.4</v>
      </c>
      <c r="I9" s="142"/>
      <c r="J9" s="142"/>
      <c r="K9" s="142"/>
      <c r="L9" s="143"/>
      <c r="M9" s="143"/>
      <c r="N9" s="143"/>
      <c r="O9" s="142"/>
      <c r="P9" s="142"/>
      <c r="Q9" s="142"/>
    </row>
    <row r="10" spans="1:17" s="149" customFormat="1" ht="42.6" customHeight="1" x14ac:dyDescent="0.25">
      <c r="A10" s="148">
        <v>8822</v>
      </c>
      <c r="B10" s="148" t="s">
        <v>59</v>
      </c>
      <c r="C10" s="29"/>
      <c r="D10" s="29">
        <v>-3.3</v>
      </c>
      <c r="E10" s="29">
        <f>SUM(D10)</f>
        <v>-3.3</v>
      </c>
      <c r="F10" s="29"/>
      <c r="G10" s="29">
        <v>-10</v>
      </c>
      <c r="H10" s="29">
        <f>SUM(F10:G10)</f>
        <v>-10</v>
      </c>
      <c r="I10" s="142"/>
      <c r="J10" s="142"/>
      <c r="K10" s="142">
        <f>SUM(J10)</f>
        <v>0</v>
      </c>
      <c r="L10" s="143"/>
      <c r="M10" s="144">
        <f>SUM(J10/D10)*100</f>
        <v>0</v>
      </c>
      <c r="N10" s="144">
        <f>SUM(K10/E10)*100</f>
        <v>0</v>
      </c>
      <c r="O10" s="142"/>
      <c r="P10" s="142">
        <f>SUM(J10/G10)*100</f>
        <v>0</v>
      </c>
      <c r="Q10" s="142">
        <f>SUM(K10/H10)*100</f>
        <v>0</v>
      </c>
    </row>
    <row r="11" spans="1:17" s="149" customFormat="1" ht="42.6" customHeight="1" x14ac:dyDescent="0.25">
      <c r="A11" s="148">
        <v>8832</v>
      </c>
      <c r="B11" s="148" t="s">
        <v>63</v>
      </c>
      <c r="C11" s="29"/>
      <c r="D11" s="29"/>
      <c r="E11" s="29"/>
      <c r="F11" s="29"/>
      <c r="G11" s="29"/>
      <c r="H11" s="29"/>
      <c r="I11" s="142"/>
      <c r="J11" s="29">
        <v>-11.7</v>
      </c>
      <c r="K11" s="29">
        <v>-11.7</v>
      </c>
      <c r="L11" s="143"/>
      <c r="M11" s="144"/>
      <c r="N11" s="144"/>
      <c r="O11" s="142"/>
      <c r="P11" s="142"/>
      <c r="Q11" s="142"/>
    </row>
    <row r="12" spans="1:17" s="153" customFormat="1" x14ac:dyDescent="0.25">
      <c r="A12" s="150"/>
      <c r="B12" s="151" t="s">
        <v>10</v>
      </c>
      <c r="C12" s="152">
        <f>SUM(C9:C11)</f>
        <v>0</v>
      </c>
      <c r="D12" s="152">
        <f>SUM(D9:D11)</f>
        <v>-3.3</v>
      </c>
      <c r="E12" s="152">
        <f t="shared" ref="E12:Q12" si="0">SUM(E9:E11)</f>
        <v>-3.3</v>
      </c>
      <c r="F12" s="152">
        <f t="shared" si="0"/>
        <v>0</v>
      </c>
      <c r="G12" s="152">
        <f t="shared" si="0"/>
        <v>-0.59999999999999964</v>
      </c>
      <c r="H12" s="152">
        <f t="shared" si="0"/>
        <v>-0.59999999999999964</v>
      </c>
      <c r="I12" s="152">
        <f t="shared" si="0"/>
        <v>0</v>
      </c>
      <c r="J12" s="152">
        <f t="shared" si="0"/>
        <v>-11.7</v>
      </c>
      <c r="K12" s="152">
        <f t="shared" si="0"/>
        <v>-11.7</v>
      </c>
      <c r="L12" s="152">
        <f t="shared" si="0"/>
        <v>0</v>
      </c>
      <c r="M12" s="152">
        <f t="shared" si="0"/>
        <v>0</v>
      </c>
      <c r="N12" s="152">
        <f t="shared" si="0"/>
        <v>0</v>
      </c>
      <c r="O12" s="152">
        <f t="shared" si="0"/>
        <v>0</v>
      </c>
      <c r="P12" s="152">
        <f t="shared" si="0"/>
        <v>0</v>
      </c>
      <c r="Q12" s="152">
        <f t="shared" si="0"/>
        <v>0</v>
      </c>
    </row>
    <row r="13" spans="1:17" s="123" customFormat="1" x14ac:dyDescent="0.25">
      <c r="A13" s="35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/>
      <c r="N13" s="35"/>
      <c r="O13" s="34"/>
      <c r="P13" s="28"/>
      <c r="Q13" s="28"/>
    </row>
    <row r="14" spans="1:17" s="123" customForma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s="1" customFormat="1" ht="35.4" customHeight="1" x14ac:dyDescent="0.25">
      <c r="A15" s="155" t="s">
        <v>60</v>
      </c>
      <c r="B15" s="155"/>
      <c r="C15" s="155"/>
      <c r="D15" s="6"/>
      <c r="E15" s="4"/>
      <c r="F15" s="6"/>
      <c r="G15" s="6" t="s">
        <v>62</v>
      </c>
      <c r="J15" s="5"/>
    </row>
    <row r="22" spans="1:17" ht="13.5" customHeight="1" x14ac:dyDescent="0.25"/>
    <row r="23" spans="1:17" hidden="1" x14ac:dyDescent="0.25">
      <c r="B23" s="12" t="s">
        <v>12</v>
      </c>
      <c r="C23" s="12"/>
      <c r="D23" s="12"/>
      <c r="E23" s="12"/>
      <c r="F23" s="12"/>
      <c r="G23" s="12"/>
      <c r="H23" s="12"/>
      <c r="I23" s="4"/>
      <c r="J23" s="6" t="s">
        <v>11</v>
      </c>
      <c r="K23" s="6"/>
      <c r="L23" s="6"/>
      <c r="M23" s="6"/>
      <c r="N23" s="6"/>
      <c r="O23" s="1"/>
      <c r="P23" s="1"/>
      <c r="Q23" s="1"/>
    </row>
    <row r="24" spans="1:17" hidden="1" x14ac:dyDescent="0.25"/>
    <row r="25" spans="1:17" hidden="1" x14ac:dyDescent="0.25"/>
    <row r="26" spans="1:17" s="2" customFormat="1" ht="30" hidden="1" customHeight="1" x14ac:dyDescent="0.35">
      <c r="A26" s="1"/>
      <c r="B26" s="12" t="s">
        <v>15</v>
      </c>
      <c r="C26" s="12"/>
      <c r="D26" s="12"/>
      <c r="E26" s="12"/>
      <c r="F26" s="12"/>
      <c r="G26" s="12"/>
      <c r="H26" s="12"/>
      <c r="I26" s="4"/>
      <c r="J26" s="6" t="s">
        <v>16</v>
      </c>
      <c r="K26" s="6"/>
      <c r="L26" s="6"/>
      <c r="M26" s="6"/>
      <c r="N26" s="6"/>
      <c r="O26" s="1"/>
      <c r="P26" s="1"/>
      <c r="Q26" s="1"/>
    </row>
    <row r="27" spans="1:17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</sheetData>
  <mergeCells count="12">
    <mergeCell ref="A15:C15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Chaus</cp:lastModifiedBy>
  <cp:lastPrinted>2021-07-13T13:33:09Z</cp:lastPrinted>
  <dcterms:created xsi:type="dcterms:W3CDTF">2012-01-12T08:51:13Z</dcterms:created>
  <dcterms:modified xsi:type="dcterms:W3CDTF">2021-07-29T14:10:22Z</dcterms:modified>
</cp:coreProperties>
</file>