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60" windowWidth="7125" windowHeight="7035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МВК'!$A$1:$Q$16</definedName>
  </definedNames>
  <calcPr calcId="144525"/>
</workbook>
</file>

<file path=xl/calcChain.xml><?xml version="1.0" encoding="utf-8"?>
<calcChain xmlns="http://schemas.openxmlformats.org/spreadsheetml/2006/main">
  <c r="P11" i="9" l="1"/>
  <c r="P10" i="9"/>
  <c r="P9" i="9"/>
  <c r="H11" i="9"/>
  <c r="H12" i="9" l="1"/>
  <c r="E12" i="9" l="1"/>
  <c r="M16" i="8" l="1"/>
  <c r="M14" i="8"/>
  <c r="M13" i="8"/>
  <c r="L16" i="8"/>
  <c r="F18" i="8" l="1"/>
  <c r="P17" i="8" l="1"/>
  <c r="C13" i="9" l="1"/>
  <c r="F13" i="9"/>
  <c r="G13" i="9"/>
  <c r="I13" i="9"/>
  <c r="J13" i="9"/>
  <c r="L13" i="9"/>
  <c r="O13" i="9"/>
  <c r="D13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3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0" i="9"/>
  <c r="M13" i="9" s="1"/>
  <c r="P13" i="9"/>
  <c r="E13" i="9" l="1"/>
  <c r="N10" i="9"/>
  <c r="N13" i="9" s="1"/>
  <c r="H13" i="9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8" i="8"/>
  <c r="P18" i="8"/>
  <c r="Q10" i="9"/>
  <c r="Q13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<sst xmlns="http://schemas.openxmlformats.org/spreadsheetml/2006/main" count="86" uniqueCount="58">
  <si>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</si>
  <si>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</si>
  <si>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</si>
  <si>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</si>
  <si>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</si>
  <si>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</si>
  <si>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</si>
  <si>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</si>
  <si>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</si>
  <si>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</si>
  <si>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</si>
  <si>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</si>
  <si>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</si>
  <si>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</si>
  <si>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</si>
  <si>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</si>
  <si>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</si>
  <si>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</si>
  <si>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</si>
  <si>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</si>
  <si>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</si>
  <si>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</si>
  <si>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</si>
  <si>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</si>
  <si>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</si>
  <si>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</si>
  <si>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</si>
  <si>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</si>
  <si>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</si>
  <si>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</si>
  <si>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</si>
  <si>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</si>
  <si>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</si>
  <si>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</si>
  <si>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</si>
  <si>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</si>
  <si>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</si>
  <si>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</si>
  <si>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</si>
  <si>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</si>
  <si>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</si>
  <si>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</si>
  <si>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</si>
  <si>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>Касові видатки за 2021 р.</t>
  </si>
  <si>
    <t xml:space="preserve">Видатки бюджету Глухівської міської територіальної громади  за 1 кватрал  2022 р. </t>
  </si>
  <si>
    <t>Касові видатки за 2022 р.</t>
  </si>
  <si>
    <t xml:space="preserve">Кредитування з бюджету Глухівської міської територіальної громади за  1 квартал 2022 р. </t>
  </si>
  <si>
    <t xml:space="preserve">Планові показники на 2022 рік </t>
  </si>
  <si>
    <t>Процент виконання до касових видатків за 2021 р.</t>
  </si>
  <si>
    <t xml:space="preserve">Надання  довгострокових кредитів індивідуальних забудовникам житла на селі </t>
  </si>
  <si>
    <t>Процент виконання до касових видатків за  1 квартал 2021 р.</t>
  </si>
  <si>
    <t>Касові видатки за  1 квартал 2021 р.</t>
  </si>
  <si>
    <t>Заступник міського голови з питань діяльності виконавчих органів міської ради                                         Маріанна ВАСИЛЬЕВА</t>
  </si>
  <si>
    <t>Заступник міського голови з питань діяльності виконавчих органів міської ради                          Маріанна ВАСИЛЬЕВА</t>
  </si>
  <si>
    <t>до рішення виконавчого комітету</t>
  </si>
  <si>
    <t>до рішення  виконавчого комітету</t>
  </si>
  <si>
    <t>21.04.2022  № 87</t>
  </si>
  <si>
    <t>21.04.2022  № 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</si>
</sst>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4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164" fontId="12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/>
    <xf numFmtId="164" fontId="5" fillId="0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tabSelected="1" zoomScale="85" zoomScaleNormal="85" zoomScaleSheetLayoutView="85" workbookViewId="0">
      <pane xSplit="2" ySplit="7" topLeftCell="C11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140625" defaultRowHeight="12.75" x14ac:dyDescent="0.2"/>
  <cols>
    <col min="1" max="1" width="8.140625" style="64" customWidth="1"/>
    <col min="2" max="2" width="22.42578125" style="13" customWidth="1"/>
    <col min="3" max="3" width="9.42578125" style="13" bestFit="1" customWidth="1"/>
    <col min="4" max="4" width="9" style="13" customWidth="1"/>
    <col min="5" max="5" width="10.42578125" style="13" customWidth="1"/>
    <col min="6" max="6" width="13.5703125" style="14" bestFit="1" customWidth="1"/>
    <col min="7" max="7" width="11.5703125" style="4" bestFit="1" customWidth="1"/>
    <col min="8" max="8" width="11.5703125" style="5" bestFit="1" customWidth="1"/>
    <col min="9" max="10" width="11.5703125" style="4" bestFit="1" customWidth="1"/>
    <col min="11" max="11" width="9.140625" style="5" customWidth="1"/>
    <col min="12" max="12" width="8.42578125" style="5" bestFit="1" customWidth="1"/>
    <col min="13" max="13" width="10.140625" style="5" customWidth="1"/>
    <col min="14" max="14" width="8.140625" style="5" bestFit="1" customWidth="1"/>
    <col min="15" max="15" width="9.42578125" style="4" customWidth="1"/>
    <col min="16" max="16" width="10" style="4" customWidth="1"/>
    <col min="17" max="17" width="8.140625" style="5" bestFit="1" customWidth="1"/>
    <col min="18" max="16384" width="9.140625" style="4"/>
  </cols>
  <sheetData>
    <row r="1" spans="1:18" ht="15.6" customHeight="1" x14ac:dyDescent="0.2">
      <c r="K1" s="76" t="s">
        <v>13</v>
      </c>
      <c r="L1" s="76"/>
      <c r="M1" s="76"/>
      <c r="N1" s="76"/>
      <c r="O1" s="76"/>
      <c r="P1" s="76"/>
      <c r="Q1" s="4"/>
      <c r="R1" s="61"/>
    </row>
    <row r="2" spans="1:18" ht="16.350000000000001" customHeight="1" x14ac:dyDescent="0.4">
      <c r="C2" s="27"/>
      <c r="D2" s="88"/>
      <c r="E2" s="88"/>
      <c r="F2" s="88"/>
      <c r="G2" s="88"/>
      <c r="K2" s="83" t="s">
        <v>55</v>
      </c>
      <c r="L2" s="83"/>
      <c r="M2" s="83"/>
      <c r="N2" s="83"/>
      <c r="O2" s="83"/>
      <c r="P2" s="83"/>
      <c r="Q2" s="83"/>
      <c r="R2" s="15"/>
    </row>
    <row r="3" spans="1:18" x14ac:dyDescent="0.2">
      <c r="K3" s="64" t="s">
        <v>57</v>
      </c>
      <c r="L3" s="64"/>
      <c r="M3" s="64"/>
      <c r="N3" s="64"/>
      <c r="P3" s="7"/>
      <c r="Q3" s="4"/>
      <c r="R3" s="7"/>
    </row>
    <row r="4" spans="1:18" ht="18.75" x14ac:dyDescent="0.3">
      <c r="A4" s="87" t="s">
        <v>44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"/>
    </row>
    <row r="5" spans="1:18" x14ac:dyDescent="0.2">
      <c r="A5" s="19"/>
      <c r="B5" s="20"/>
      <c r="C5" s="20"/>
      <c r="D5" s="20"/>
      <c r="E5" s="20"/>
      <c r="F5" s="21"/>
      <c r="G5" s="8"/>
      <c r="H5" s="8"/>
      <c r="I5" s="8"/>
      <c r="Q5" s="4" t="s">
        <v>14</v>
      </c>
    </row>
    <row r="6" spans="1:18" s="1" customFormat="1" ht="26.45" customHeight="1" x14ac:dyDescent="0.2">
      <c r="A6" s="62" t="s">
        <v>20</v>
      </c>
      <c r="B6" s="81" t="s">
        <v>18</v>
      </c>
      <c r="C6" s="78" t="s">
        <v>43</v>
      </c>
      <c r="D6" s="79"/>
      <c r="E6" s="80"/>
      <c r="F6" s="77" t="s">
        <v>47</v>
      </c>
      <c r="G6" s="77"/>
      <c r="H6" s="77"/>
      <c r="I6" s="78" t="s">
        <v>45</v>
      </c>
      <c r="J6" s="79"/>
      <c r="K6" s="80"/>
      <c r="L6" s="84" t="s">
        <v>48</v>
      </c>
      <c r="M6" s="85"/>
      <c r="N6" s="86"/>
      <c r="O6" s="77" t="s">
        <v>19</v>
      </c>
      <c r="P6" s="77"/>
      <c r="Q6" s="77"/>
    </row>
    <row r="7" spans="1:18" s="9" customFormat="1" ht="14.1" customHeight="1" x14ac:dyDescent="0.2">
      <c r="A7" s="63"/>
      <c r="B7" s="82"/>
      <c r="C7" s="50" t="s">
        <v>3</v>
      </c>
      <c r="D7" s="51" t="s">
        <v>4</v>
      </c>
      <c r="E7" s="52" t="s">
        <v>2</v>
      </c>
      <c r="F7" s="16" t="s">
        <v>3</v>
      </c>
      <c r="G7" s="17" t="s">
        <v>4</v>
      </c>
      <c r="H7" s="18" t="s">
        <v>2</v>
      </c>
      <c r="I7" s="51" t="s">
        <v>3</v>
      </c>
      <c r="J7" s="51" t="s">
        <v>4</v>
      </c>
      <c r="K7" s="52" t="s">
        <v>2</v>
      </c>
      <c r="L7" s="17" t="s">
        <v>3</v>
      </c>
      <c r="M7" s="17" t="s">
        <v>4</v>
      </c>
      <c r="N7" s="18" t="s">
        <v>2</v>
      </c>
      <c r="O7" s="3" t="s">
        <v>3</v>
      </c>
      <c r="P7" s="3" t="s">
        <v>17</v>
      </c>
      <c r="Q7" s="12" t="s">
        <v>2</v>
      </c>
    </row>
    <row r="8" spans="1:18" s="35" customFormat="1" x14ac:dyDescent="0.2">
      <c r="A8" s="65" t="s">
        <v>28</v>
      </c>
      <c r="B8" s="38" t="s">
        <v>29</v>
      </c>
      <c r="C8" s="66">
        <v>8155.7</v>
      </c>
      <c r="D8" s="67">
        <v>8.1</v>
      </c>
      <c r="E8" s="33">
        <f t="shared" ref="E8:E17" si="0">SUM(C8:D8)</f>
        <v>8163.8</v>
      </c>
      <c r="F8" s="66">
        <v>39177.599999999999</v>
      </c>
      <c r="G8" s="66">
        <v>51.6</v>
      </c>
      <c r="H8" s="69">
        <f t="shared" ref="H8:H17" si="1">SUM(F8:G8)</f>
        <v>39229.199999999997</v>
      </c>
      <c r="I8" s="66">
        <v>8626.7000000000007</v>
      </c>
      <c r="J8" s="67">
        <v>0</v>
      </c>
      <c r="K8" s="69">
        <f t="shared" ref="K8:K17" si="2">SUM(I8:J8)</f>
        <v>8626.7000000000007</v>
      </c>
      <c r="L8" s="47">
        <f t="shared" ref="L8:L18" si="3">SUM(I8/C8)*100</f>
        <v>105.77510207584882</v>
      </c>
      <c r="M8" s="47"/>
      <c r="N8" s="34">
        <f t="shared" ref="N8:N18" si="4">SUM(K8/E8)*100</f>
        <v>105.67015360493887</v>
      </c>
      <c r="O8" s="47">
        <f t="shared" ref="O8:O18" si="5">SUM(I8/F8)*100</f>
        <v>22.01947030956465</v>
      </c>
      <c r="P8" s="47">
        <f t="shared" ref="P8:P18" si="6">SUM(J8/G8)*100</f>
        <v>0</v>
      </c>
      <c r="Q8" s="34">
        <f t="shared" ref="Q8:Q18" si="7">SUM(K8/H8)*100</f>
        <v>21.990507071263245</v>
      </c>
    </row>
    <row r="9" spans="1:18" s="36" customFormat="1" x14ac:dyDescent="0.2">
      <c r="A9" s="65" t="s">
        <v>21</v>
      </c>
      <c r="B9" s="38" t="s">
        <v>30</v>
      </c>
      <c r="C9" s="66">
        <v>31664.7</v>
      </c>
      <c r="D9" s="67">
        <v>931.9</v>
      </c>
      <c r="E9" s="33">
        <f t="shared" si="0"/>
        <v>32596.600000000002</v>
      </c>
      <c r="F9" s="66">
        <v>175967.2</v>
      </c>
      <c r="G9" s="66">
        <v>8276.2000000000007</v>
      </c>
      <c r="H9" s="69">
        <f t="shared" si="1"/>
        <v>184243.40000000002</v>
      </c>
      <c r="I9" s="66">
        <v>39781.300000000003</v>
      </c>
      <c r="J9" s="67">
        <v>482.5</v>
      </c>
      <c r="K9" s="69">
        <f t="shared" si="2"/>
        <v>40263.800000000003</v>
      </c>
      <c r="L9" s="47">
        <f t="shared" ref="L9:L17" si="8">SUM(I9/C9)*100</f>
        <v>125.6329603628015</v>
      </c>
      <c r="M9" s="47">
        <f t="shared" ref="M9:M16" si="9">SUM(J9/D9)*100</f>
        <v>51.775941624637831</v>
      </c>
      <c r="N9" s="34">
        <f t="shared" ref="N9:N17" si="10">SUM(K9/E9)*100</f>
        <v>123.521471564519</v>
      </c>
      <c r="O9" s="47">
        <f t="shared" ref="O9:O17" si="11">SUM(I9/F9)*100</f>
        <v>22.607224528207528</v>
      </c>
      <c r="P9" s="47">
        <f t="shared" ref="P9:P17" si="12">SUM(J9/G9)*100</f>
        <v>5.8299702762137207</v>
      </c>
      <c r="Q9" s="34">
        <f t="shared" ref="Q9:Q17" si="13">SUM(K9/H9)*100</f>
        <v>21.853591499071339</v>
      </c>
    </row>
    <row r="10" spans="1:18" s="36" customFormat="1" x14ac:dyDescent="0.2">
      <c r="A10" s="65" t="s">
        <v>22</v>
      </c>
      <c r="B10" s="38" t="s">
        <v>31</v>
      </c>
      <c r="C10" s="66">
        <v>2792.4</v>
      </c>
      <c r="D10" s="67">
        <v>0</v>
      </c>
      <c r="E10" s="33">
        <f t="shared" si="0"/>
        <v>2792.4</v>
      </c>
      <c r="F10" s="66">
        <v>10790.7</v>
      </c>
      <c r="G10" s="66">
        <v>0</v>
      </c>
      <c r="H10" s="69">
        <f t="shared" si="1"/>
        <v>10790.7</v>
      </c>
      <c r="I10" s="66">
        <v>2571.6</v>
      </c>
      <c r="J10" s="67">
        <v>0</v>
      </c>
      <c r="K10" s="69">
        <f t="shared" si="2"/>
        <v>2571.6</v>
      </c>
      <c r="L10" s="47">
        <f t="shared" si="8"/>
        <v>92.092823377739577</v>
      </c>
      <c r="M10" s="47" t="e">
        <f t="shared" si="9"/>
        <v>#DIV/0!</v>
      </c>
      <c r="N10" s="34">
        <f t="shared" si="10"/>
        <v>92.092823377739577</v>
      </c>
      <c r="O10" s="47">
        <f t="shared" si="11"/>
        <v>23.831632794906724</v>
      </c>
      <c r="P10" s="47" t="e">
        <f t="shared" si="12"/>
        <v>#DIV/0!</v>
      </c>
      <c r="Q10" s="34">
        <f t="shared" si="13"/>
        <v>23.831632794906724</v>
      </c>
    </row>
    <row r="11" spans="1:18" s="36" customFormat="1" ht="25.5" x14ac:dyDescent="0.2">
      <c r="A11" s="65" t="s">
        <v>27</v>
      </c>
      <c r="B11" s="38" t="s">
        <v>32</v>
      </c>
      <c r="C11" s="66">
        <v>2839.4</v>
      </c>
      <c r="D11" s="67">
        <v>31.8</v>
      </c>
      <c r="E11" s="33">
        <f t="shared" si="0"/>
        <v>2871.2000000000003</v>
      </c>
      <c r="F11" s="66">
        <v>16024.6</v>
      </c>
      <c r="G11" s="66">
        <v>604.79999999999995</v>
      </c>
      <c r="H11" s="69">
        <f t="shared" si="1"/>
        <v>16629.400000000001</v>
      </c>
      <c r="I11" s="66">
        <v>3416.3</v>
      </c>
      <c r="J11" s="67">
        <v>207.8</v>
      </c>
      <c r="K11" s="69">
        <f t="shared" si="2"/>
        <v>3624.1000000000004</v>
      </c>
      <c r="L11" s="47">
        <f t="shared" si="8"/>
        <v>120.31767274776361</v>
      </c>
      <c r="M11" s="47">
        <f t="shared" si="9"/>
        <v>653.45911949685535</v>
      </c>
      <c r="N11" s="34">
        <f t="shared" si="10"/>
        <v>126.22248537196992</v>
      </c>
      <c r="O11" s="47">
        <f t="shared" si="11"/>
        <v>21.319096888533881</v>
      </c>
      <c r="P11" s="47">
        <f t="shared" si="12"/>
        <v>34.358465608465607</v>
      </c>
      <c r="Q11" s="34">
        <f t="shared" si="13"/>
        <v>21.793329885624257</v>
      </c>
    </row>
    <row r="12" spans="1:18" s="36" customFormat="1" x14ac:dyDescent="0.2">
      <c r="A12" s="65" t="s">
        <v>23</v>
      </c>
      <c r="B12" s="38" t="s">
        <v>33</v>
      </c>
      <c r="C12" s="66">
        <v>2136.4</v>
      </c>
      <c r="D12" s="67">
        <v>2.1</v>
      </c>
      <c r="E12" s="33">
        <f t="shared" si="0"/>
        <v>2138.5</v>
      </c>
      <c r="F12" s="66">
        <v>13890.6</v>
      </c>
      <c r="G12" s="66">
        <v>96.3</v>
      </c>
      <c r="H12" s="69">
        <f t="shared" si="1"/>
        <v>13986.9</v>
      </c>
      <c r="I12" s="66">
        <v>2883.1</v>
      </c>
      <c r="J12" s="67">
        <v>0.5</v>
      </c>
      <c r="K12" s="69">
        <f t="shared" si="2"/>
        <v>2883.6</v>
      </c>
      <c r="L12" s="47">
        <f t="shared" si="8"/>
        <v>134.95131997753228</v>
      </c>
      <c r="M12" s="47">
        <f t="shared" si="9"/>
        <v>23.809523809523807</v>
      </c>
      <c r="N12" s="34">
        <f t="shared" si="10"/>
        <v>134.84217909749825</v>
      </c>
      <c r="O12" s="47">
        <f t="shared" si="11"/>
        <v>20.755762890011951</v>
      </c>
      <c r="P12" s="47">
        <f t="shared" si="12"/>
        <v>0.51921079958463134</v>
      </c>
      <c r="Q12" s="34">
        <f t="shared" si="13"/>
        <v>20.616433948909336</v>
      </c>
    </row>
    <row r="13" spans="1:18" s="35" customFormat="1" ht="12.75" customHeight="1" x14ac:dyDescent="0.2">
      <c r="A13" s="65" t="s">
        <v>24</v>
      </c>
      <c r="B13" s="38" t="s">
        <v>34</v>
      </c>
      <c r="C13" s="66">
        <v>728.7</v>
      </c>
      <c r="D13" s="67">
        <v>0</v>
      </c>
      <c r="E13" s="33">
        <f t="shared" si="0"/>
        <v>728.7</v>
      </c>
      <c r="F13" s="66">
        <v>5497.8</v>
      </c>
      <c r="G13" s="66">
        <v>525.6</v>
      </c>
      <c r="H13" s="69">
        <f t="shared" si="1"/>
        <v>6023.4000000000005</v>
      </c>
      <c r="I13" s="66">
        <v>933.8</v>
      </c>
      <c r="J13" s="67">
        <v>0</v>
      </c>
      <c r="K13" s="69">
        <f t="shared" si="2"/>
        <v>933.8</v>
      </c>
      <c r="L13" s="47">
        <f t="shared" si="8"/>
        <v>128.14601344860711</v>
      </c>
      <c r="M13" s="47" t="e">
        <f t="shared" si="9"/>
        <v>#DIV/0!</v>
      </c>
      <c r="N13" s="34">
        <f t="shared" si="10"/>
        <v>128.14601344860711</v>
      </c>
      <c r="O13" s="47">
        <f t="shared" si="11"/>
        <v>16.984975808505219</v>
      </c>
      <c r="P13" s="47">
        <f t="shared" si="12"/>
        <v>0</v>
      </c>
      <c r="Q13" s="34">
        <f t="shared" si="13"/>
        <v>15.502872132018458</v>
      </c>
    </row>
    <row r="14" spans="1:18" s="35" customFormat="1" ht="25.5" x14ac:dyDescent="0.2">
      <c r="A14" s="65" t="s">
        <v>25</v>
      </c>
      <c r="B14" s="38" t="s">
        <v>35</v>
      </c>
      <c r="C14" s="66">
        <v>870.9</v>
      </c>
      <c r="D14" s="67">
        <v>0</v>
      </c>
      <c r="E14" s="33">
        <f t="shared" si="0"/>
        <v>870.9</v>
      </c>
      <c r="F14" s="66">
        <v>13181.7</v>
      </c>
      <c r="G14" s="66">
        <v>500.8</v>
      </c>
      <c r="H14" s="69">
        <f t="shared" si="1"/>
        <v>13682.5</v>
      </c>
      <c r="I14" s="66">
        <v>1633.1</v>
      </c>
      <c r="J14" s="67">
        <v>0</v>
      </c>
      <c r="K14" s="69">
        <f t="shared" si="2"/>
        <v>1633.1</v>
      </c>
      <c r="L14" s="47">
        <f t="shared" si="8"/>
        <v>187.51865885865195</v>
      </c>
      <c r="M14" s="47" t="e">
        <f t="shared" si="9"/>
        <v>#DIV/0!</v>
      </c>
      <c r="N14" s="34">
        <f t="shared" si="10"/>
        <v>187.51865885865195</v>
      </c>
      <c r="O14" s="47">
        <f t="shared" si="11"/>
        <v>12.389145557856725</v>
      </c>
      <c r="P14" s="47">
        <f t="shared" si="12"/>
        <v>0</v>
      </c>
      <c r="Q14" s="34">
        <f t="shared" si="13"/>
        <v>11.935684268225835</v>
      </c>
    </row>
    <row r="15" spans="1:18" s="35" customFormat="1" x14ac:dyDescent="0.2">
      <c r="A15" s="65" t="s">
        <v>36</v>
      </c>
      <c r="B15" s="38" t="s">
        <v>37</v>
      </c>
      <c r="C15" s="66">
        <v>66.8</v>
      </c>
      <c r="D15" s="67">
        <v>27.2</v>
      </c>
      <c r="E15" s="33">
        <f t="shared" si="0"/>
        <v>94</v>
      </c>
      <c r="F15" s="66">
        <v>3975.7</v>
      </c>
      <c r="G15" s="66">
        <v>4220</v>
      </c>
      <c r="H15" s="69">
        <f t="shared" si="1"/>
        <v>8195.7000000000007</v>
      </c>
      <c r="I15" s="66">
        <v>0</v>
      </c>
      <c r="J15" s="67">
        <v>0</v>
      </c>
      <c r="K15" s="69">
        <f t="shared" si="2"/>
        <v>0</v>
      </c>
      <c r="L15" s="47">
        <f t="shared" si="8"/>
        <v>0</v>
      </c>
      <c r="M15" s="47">
        <f t="shared" si="9"/>
        <v>0</v>
      </c>
      <c r="N15" s="34">
        <f t="shared" si="10"/>
        <v>0</v>
      </c>
      <c r="O15" s="47">
        <f t="shared" si="11"/>
        <v>0</v>
      </c>
      <c r="P15" s="47">
        <f t="shared" si="12"/>
        <v>0</v>
      </c>
      <c r="Q15" s="34">
        <f t="shared" si="13"/>
        <v>0</v>
      </c>
    </row>
    <row r="16" spans="1:18" s="35" customFormat="1" x14ac:dyDescent="0.2">
      <c r="A16" s="65" t="s">
        <v>26</v>
      </c>
      <c r="B16" s="38" t="s">
        <v>38</v>
      </c>
      <c r="C16" s="66">
        <v>3.3</v>
      </c>
      <c r="D16" s="67">
        <v>0</v>
      </c>
      <c r="E16" s="33">
        <f t="shared" si="0"/>
        <v>3.3</v>
      </c>
      <c r="F16" s="66">
        <v>563</v>
      </c>
      <c r="G16" s="66">
        <v>182.5</v>
      </c>
      <c r="H16" s="69">
        <f t="shared" si="1"/>
        <v>745.5</v>
      </c>
      <c r="I16" s="66">
        <v>0</v>
      </c>
      <c r="J16" s="67">
        <v>0</v>
      </c>
      <c r="K16" s="69">
        <f t="shared" si="2"/>
        <v>0</v>
      </c>
      <c r="L16" s="47">
        <f t="shared" si="8"/>
        <v>0</v>
      </c>
      <c r="M16" s="47" t="e">
        <f t="shared" si="9"/>
        <v>#DIV/0!</v>
      </c>
      <c r="N16" s="34"/>
      <c r="O16" s="47">
        <f t="shared" si="11"/>
        <v>0</v>
      </c>
      <c r="P16" s="47">
        <f t="shared" si="12"/>
        <v>0</v>
      </c>
      <c r="Q16" s="34">
        <f t="shared" si="13"/>
        <v>0</v>
      </c>
    </row>
    <row r="17" spans="1:17" s="36" customFormat="1" ht="25.5" x14ac:dyDescent="0.2">
      <c r="A17" s="65" t="s">
        <v>39</v>
      </c>
      <c r="B17" s="38" t="s">
        <v>40</v>
      </c>
      <c r="C17" s="66">
        <v>0</v>
      </c>
      <c r="D17" s="67">
        <v>0</v>
      </c>
      <c r="E17" s="33">
        <f t="shared" si="0"/>
        <v>0</v>
      </c>
      <c r="F17" s="66">
        <v>100</v>
      </c>
      <c r="G17" s="66">
        <v>0</v>
      </c>
      <c r="H17" s="69">
        <f t="shared" si="1"/>
        <v>100</v>
      </c>
      <c r="I17" s="66">
        <v>50</v>
      </c>
      <c r="J17" s="67">
        <v>0</v>
      </c>
      <c r="K17" s="69">
        <f t="shared" si="2"/>
        <v>50</v>
      </c>
      <c r="L17" s="47" t="e">
        <f t="shared" si="8"/>
        <v>#DIV/0!</v>
      </c>
      <c r="M17" s="47"/>
      <c r="N17" s="34" t="e">
        <f t="shared" si="10"/>
        <v>#DIV/0!</v>
      </c>
      <c r="O17" s="47">
        <f t="shared" si="11"/>
        <v>50</v>
      </c>
      <c r="P17" s="47" t="e">
        <f t="shared" si="12"/>
        <v>#DIV/0!</v>
      </c>
      <c r="Q17" s="34">
        <f t="shared" si="13"/>
        <v>50</v>
      </c>
    </row>
    <row r="18" spans="1:17" s="36" customFormat="1" ht="21.75" customHeight="1" x14ac:dyDescent="0.2">
      <c r="A18" s="37"/>
      <c r="B18" s="38" t="s">
        <v>1</v>
      </c>
      <c r="C18" s="68">
        <f t="shared" ref="C18:K18" si="14">SUM(C8+C9+C10+C11+C12+C13+C14+C15+C16+C17)</f>
        <v>49258.30000000001</v>
      </c>
      <c r="D18" s="68">
        <f t="shared" si="14"/>
        <v>1001.1</v>
      </c>
      <c r="E18" s="68">
        <f>SUM(E8+E9+E10+E11+E12+E13+E14+E15+E16+E17)</f>
        <v>50259.4</v>
      </c>
      <c r="F18" s="68">
        <f>SUM(F8+F9+F10+F11+F12+F13+F14+F15+F16+F17)</f>
        <v>279168.90000000002</v>
      </c>
      <c r="G18" s="68">
        <f t="shared" si="14"/>
        <v>14457.8</v>
      </c>
      <c r="H18" s="68">
        <f t="shared" si="14"/>
        <v>293626.70000000007</v>
      </c>
      <c r="I18" s="68">
        <f t="shared" si="14"/>
        <v>59895.9</v>
      </c>
      <c r="J18" s="68">
        <f t="shared" si="14"/>
        <v>690.8</v>
      </c>
      <c r="K18" s="68">
        <f t="shared" si="14"/>
        <v>60586.7</v>
      </c>
      <c r="L18" s="34">
        <f t="shared" si="3"/>
        <v>121.59554836443805</v>
      </c>
      <c r="M18" s="34">
        <f t="shared" ref="M18" si="15">SUM(J18/D18)*100</f>
        <v>69.004095494955536</v>
      </c>
      <c r="N18" s="34">
        <f t="shared" si="4"/>
        <v>120.54799699160752</v>
      </c>
      <c r="O18" s="34">
        <f t="shared" si="5"/>
        <v>21.455076120585066</v>
      </c>
      <c r="P18" s="34">
        <f t="shared" si="6"/>
        <v>4.7780436857613191</v>
      </c>
      <c r="Q18" s="34">
        <f t="shared" si="7"/>
        <v>20.633920552865249</v>
      </c>
    </row>
    <row r="19" spans="1:17" s="36" customFormat="1" ht="17.45" customHeight="1" x14ac:dyDescent="0.2">
      <c r="A19" s="39"/>
      <c r="B19" s="40"/>
      <c r="C19" s="26"/>
      <c r="D19" s="26"/>
      <c r="E19" s="26"/>
      <c r="F19" s="59"/>
      <c r="G19" s="59"/>
      <c r="H19" s="59"/>
      <c r="I19" s="59"/>
      <c r="J19" s="59"/>
      <c r="K19" s="59"/>
      <c r="L19" s="41"/>
      <c r="M19" s="41"/>
      <c r="N19" s="41"/>
      <c r="O19" s="42"/>
      <c r="P19" s="43"/>
      <c r="Q19" s="43"/>
    </row>
    <row r="20" spans="1:17" s="36" customFormat="1" x14ac:dyDescent="0.2">
      <c r="A20" s="44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35"/>
      <c r="M20" s="35"/>
      <c r="N20" s="35"/>
      <c r="Q20" s="35"/>
    </row>
    <row r="21" spans="1:17" s="1" customFormat="1" ht="18.75" x14ac:dyDescent="0.3">
      <c r="A21" s="75" t="s">
        <v>52</v>
      </c>
      <c r="B21" s="75"/>
      <c r="C21" s="75"/>
      <c r="D21" s="75"/>
      <c r="E21" s="75"/>
      <c r="F21" s="75"/>
      <c r="G21" s="75"/>
      <c r="H21" s="75"/>
      <c r="I21" s="72"/>
      <c r="J21" s="71"/>
    </row>
    <row r="22" spans="1:17" ht="11.25" customHeight="1" x14ac:dyDescent="0.2"/>
    <row r="25" spans="1:17" ht="61.5" x14ac:dyDescent="0.85">
      <c r="F25" s="60"/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121"/>
  <sheetViews>
    <sheetView showZeros="0" zoomScale="85" zoomScaleNormal="85" workbookViewId="0">
      <selection activeCell="K4" sqref="K4"/>
    </sheetView>
  </sheetViews>
  <sheetFormatPr defaultColWidth="9.140625" defaultRowHeight="12.75" x14ac:dyDescent="0.2"/>
  <cols>
    <col min="1" max="1" width="7.42578125" style="11" customWidth="1"/>
    <col min="2" max="2" width="39.42578125" style="11" customWidth="1"/>
    <col min="3" max="3" width="5.5703125" style="11" customWidth="1"/>
    <col min="4" max="4" width="5.85546875" style="11" bestFit="1" customWidth="1"/>
    <col min="5" max="5" width="5.140625" style="11" customWidth="1"/>
    <col min="6" max="6" width="5.42578125" style="11" customWidth="1"/>
    <col min="7" max="7" width="5.85546875" style="31" bestFit="1" customWidth="1"/>
    <col min="8" max="8" width="5.140625" style="31" bestFit="1" customWidth="1"/>
    <col min="9" max="10" width="5.5703125" style="11" customWidth="1"/>
    <col min="11" max="11" width="5.140625" style="11" bestFit="1" customWidth="1"/>
    <col min="12" max="12" width="5.42578125" style="11" customWidth="1"/>
    <col min="13" max="14" width="8.140625" style="11" bestFit="1" customWidth="1"/>
    <col min="15" max="15" width="5.85546875" style="11" bestFit="1" customWidth="1"/>
    <col min="16" max="17" width="8.140625" style="11" bestFit="1" customWidth="1"/>
    <col min="18" max="16384" width="9.140625" style="11"/>
  </cols>
  <sheetData>
    <row r="1" spans="1:19" ht="12.75" customHeight="1" x14ac:dyDescent="0.2">
      <c r="J1" s="6"/>
      <c r="K1" s="90" t="s">
        <v>5</v>
      </c>
      <c r="L1" s="90"/>
      <c r="M1" s="90"/>
      <c r="N1" s="90"/>
      <c r="O1" s="90"/>
      <c r="P1" s="90"/>
      <c r="Q1" s="90"/>
    </row>
    <row r="2" spans="1:19" x14ac:dyDescent="0.2">
      <c r="J2" s="22"/>
      <c r="K2" s="83" t="s">
        <v>54</v>
      </c>
      <c r="L2" s="83"/>
      <c r="M2" s="83"/>
      <c r="N2" s="83"/>
      <c r="O2" s="83"/>
      <c r="P2" s="83"/>
      <c r="Q2" s="83"/>
    </row>
    <row r="3" spans="1:19" x14ac:dyDescent="0.2">
      <c r="J3" s="4"/>
      <c r="K3" s="91" t="s">
        <v>56</v>
      </c>
      <c r="L3" s="91"/>
      <c r="M3" s="91"/>
      <c r="N3" s="91"/>
      <c r="O3" s="91"/>
      <c r="P3" s="91"/>
      <c r="Q3" s="91"/>
    </row>
    <row r="4" spans="1:19" ht="15" x14ac:dyDescent="0.2">
      <c r="I4" s="23"/>
      <c r="J4" s="24"/>
      <c r="K4" s="23"/>
      <c r="L4" s="23"/>
      <c r="M4" s="23"/>
      <c r="N4" s="23"/>
      <c r="O4" s="23"/>
    </row>
    <row r="5" spans="1:19" ht="18.75" x14ac:dyDescent="0.3">
      <c r="A5" s="92" t="s">
        <v>46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1:19" x14ac:dyDescent="0.2">
      <c r="A6" s="1"/>
      <c r="B6" s="1"/>
      <c r="C6" s="1"/>
      <c r="D6" s="1"/>
      <c r="E6" s="1"/>
      <c r="F6" s="1"/>
      <c r="G6" s="4"/>
      <c r="H6" s="4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9" s="30" customFormat="1" ht="52.35" customHeight="1" x14ac:dyDescent="0.2">
      <c r="A7" s="77" t="s">
        <v>0</v>
      </c>
      <c r="B7" s="77" t="s">
        <v>6</v>
      </c>
      <c r="C7" s="78" t="s">
        <v>51</v>
      </c>
      <c r="D7" s="79"/>
      <c r="E7" s="80"/>
      <c r="F7" s="77" t="s">
        <v>47</v>
      </c>
      <c r="G7" s="77"/>
      <c r="H7" s="77"/>
      <c r="I7" s="78" t="s">
        <v>45</v>
      </c>
      <c r="J7" s="79"/>
      <c r="K7" s="80"/>
      <c r="L7" s="84" t="s">
        <v>50</v>
      </c>
      <c r="M7" s="85"/>
      <c r="N7" s="86"/>
      <c r="O7" s="77" t="s">
        <v>19</v>
      </c>
      <c r="P7" s="77"/>
      <c r="Q7" s="77"/>
    </row>
    <row r="8" spans="1:19" s="30" customFormat="1" ht="59.25" customHeight="1" x14ac:dyDescent="0.2">
      <c r="A8" s="77"/>
      <c r="B8" s="77"/>
      <c r="C8" s="32" t="s">
        <v>7</v>
      </c>
      <c r="D8" s="32" t="s">
        <v>8</v>
      </c>
      <c r="E8" s="32" t="s">
        <v>2</v>
      </c>
      <c r="F8" s="32" t="s">
        <v>7</v>
      </c>
      <c r="G8" s="32" t="s">
        <v>8</v>
      </c>
      <c r="H8" s="32" t="s">
        <v>2</v>
      </c>
      <c r="I8" s="32" t="s">
        <v>7</v>
      </c>
      <c r="J8" s="32" t="s">
        <v>8</v>
      </c>
      <c r="K8" s="32" t="s">
        <v>2</v>
      </c>
      <c r="L8" s="32" t="s">
        <v>7</v>
      </c>
      <c r="M8" s="32" t="s">
        <v>8</v>
      </c>
      <c r="N8" s="32" t="s">
        <v>2</v>
      </c>
      <c r="O8" s="32" t="s">
        <v>7</v>
      </c>
      <c r="P8" s="32" t="s">
        <v>8</v>
      </c>
      <c r="Q8" s="32" t="s">
        <v>2</v>
      </c>
    </row>
    <row r="9" spans="1:19" s="54" customFormat="1" ht="38.25" x14ac:dyDescent="0.2">
      <c r="A9" s="53">
        <v>8821</v>
      </c>
      <c r="B9" s="53" t="s">
        <v>9</v>
      </c>
      <c r="C9" s="47"/>
      <c r="D9" s="47"/>
      <c r="E9" s="47"/>
      <c r="F9" s="47"/>
      <c r="G9" s="73">
        <v>4.7</v>
      </c>
      <c r="H9" s="73">
        <f>SUM(F9:G9)</f>
        <v>4.7</v>
      </c>
      <c r="I9" s="47"/>
      <c r="J9" s="47"/>
      <c r="K9" s="47"/>
      <c r="L9" s="48"/>
      <c r="M9" s="49"/>
      <c r="N9" s="48"/>
      <c r="O9" s="47"/>
      <c r="P9" s="47">
        <f>SUM(J9/G9)*100</f>
        <v>0</v>
      </c>
      <c r="Q9" s="47"/>
    </row>
    <row r="10" spans="1:19" s="54" customFormat="1" ht="42.6" customHeight="1" x14ac:dyDescent="0.2">
      <c r="A10" s="53">
        <v>8822</v>
      </c>
      <c r="B10" s="53" t="s">
        <v>41</v>
      </c>
      <c r="C10" s="47"/>
      <c r="D10" s="47"/>
      <c r="E10" s="47">
        <f>SUM(D10)</f>
        <v>0</v>
      </c>
      <c r="F10" s="47"/>
      <c r="G10" s="73">
        <v>-5</v>
      </c>
      <c r="H10" s="73">
        <f>SUM(F10:G10)</f>
        <v>-5</v>
      </c>
      <c r="I10" s="47"/>
      <c r="J10" s="47">
        <v>-0.4</v>
      </c>
      <c r="K10" s="47">
        <v>-0.4</v>
      </c>
      <c r="L10" s="48"/>
      <c r="M10" s="49" t="e">
        <f>SUM(J10/D10)*100</f>
        <v>#DIV/0!</v>
      </c>
      <c r="N10" s="49" t="e">
        <f>SUM(K10/E10)*100</f>
        <v>#DIV/0!</v>
      </c>
      <c r="O10" s="47"/>
      <c r="P10" s="47">
        <f>SUM(J10/G10)*100</f>
        <v>8</v>
      </c>
      <c r="Q10" s="47">
        <f>SUM(K10/H10)*100</f>
        <v>8</v>
      </c>
    </row>
    <row r="11" spans="1:19" s="54" customFormat="1" ht="42.6" customHeight="1" x14ac:dyDescent="0.2">
      <c r="A11" s="53">
        <v>8831</v>
      </c>
      <c r="B11" s="53" t="s">
        <v>49</v>
      </c>
      <c r="C11" s="47"/>
      <c r="D11" s="47"/>
      <c r="E11" s="47"/>
      <c r="F11" s="47"/>
      <c r="G11" s="73">
        <v>8.5</v>
      </c>
      <c r="H11" s="73">
        <f>SUM(F11:G11)</f>
        <v>8.5</v>
      </c>
      <c r="I11" s="47"/>
      <c r="J11" s="47"/>
      <c r="K11" s="47"/>
      <c r="L11" s="48"/>
      <c r="M11" s="49"/>
      <c r="N11" s="49"/>
      <c r="O11" s="47"/>
      <c r="P11" s="47">
        <f>SUM(J11/G11)*100</f>
        <v>0</v>
      </c>
      <c r="Q11" s="47"/>
    </row>
    <row r="12" spans="1:19" s="54" customFormat="1" ht="42.6" customHeight="1" x14ac:dyDescent="0.2">
      <c r="A12" s="53">
        <v>8832</v>
      </c>
      <c r="B12" s="53" t="s">
        <v>42</v>
      </c>
      <c r="C12" s="47"/>
      <c r="D12" s="47">
        <v>-10.3</v>
      </c>
      <c r="E12" s="47">
        <f>SUM(D12)</f>
        <v>-10.3</v>
      </c>
      <c r="F12" s="47"/>
      <c r="G12" s="73">
        <v>-9</v>
      </c>
      <c r="H12" s="73">
        <f>SUM(F12:G12)</f>
        <v>-9</v>
      </c>
      <c r="I12" s="47"/>
      <c r="J12" s="47"/>
      <c r="K12" s="47"/>
      <c r="L12" s="48"/>
      <c r="M12" s="49"/>
      <c r="N12" s="49"/>
      <c r="O12" s="47"/>
      <c r="P12" s="47"/>
      <c r="Q12" s="47"/>
    </row>
    <row r="13" spans="1:19" s="58" customFormat="1" x14ac:dyDescent="0.2">
      <c r="A13" s="55"/>
      <c r="B13" s="56" t="s">
        <v>10</v>
      </c>
      <c r="C13" s="57">
        <f>SUM(C9:C12)</f>
        <v>0</v>
      </c>
      <c r="D13" s="57">
        <f>SUM(D9:D12)</f>
        <v>-10.3</v>
      </c>
      <c r="E13" s="57">
        <f t="shared" ref="E13:Q13" si="0">SUM(E9:E12)</f>
        <v>-10.3</v>
      </c>
      <c r="F13" s="57">
        <f t="shared" si="0"/>
        <v>0</v>
      </c>
      <c r="G13" s="74">
        <f t="shared" si="0"/>
        <v>-0.80000000000000071</v>
      </c>
      <c r="H13" s="74">
        <f t="shared" si="0"/>
        <v>-0.80000000000000071</v>
      </c>
      <c r="I13" s="57">
        <f t="shared" si="0"/>
        <v>0</v>
      </c>
      <c r="J13" s="57">
        <f t="shared" si="0"/>
        <v>-0.4</v>
      </c>
      <c r="K13" s="57">
        <f t="shared" si="0"/>
        <v>-0.4</v>
      </c>
      <c r="L13" s="57">
        <f t="shared" si="0"/>
        <v>0</v>
      </c>
      <c r="M13" s="57" t="e">
        <f t="shared" si="0"/>
        <v>#DIV/0!</v>
      </c>
      <c r="N13" s="57" t="e">
        <f t="shared" si="0"/>
        <v>#DIV/0!</v>
      </c>
      <c r="O13" s="57">
        <f t="shared" si="0"/>
        <v>0</v>
      </c>
      <c r="P13" s="57">
        <f t="shared" si="0"/>
        <v>8</v>
      </c>
      <c r="Q13" s="57">
        <f t="shared" si="0"/>
        <v>8</v>
      </c>
    </row>
    <row r="14" spans="1:19" s="31" customFormat="1" x14ac:dyDescent="0.2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/>
      <c r="N14" s="29"/>
      <c r="O14" s="28"/>
      <c r="P14" s="25"/>
      <c r="Q14" s="25"/>
    </row>
    <row r="15" spans="1:19" s="31" customForma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9" s="70" customFormat="1" ht="35.450000000000003" customHeight="1" x14ac:dyDescent="0.3">
      <c r="A16" s="89" t="s">
        <v>53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</row>
    <row r="23" spans="1:17" ht="13.5" customHeight="1" x14ac:dyDescent="0.2"/>
    <row r="24" spans="1:17" hidden="1" x14ac:dyDescent="0.2">
      <c r="B24" s="10" t="s">
        <v>12</v>
      </c>
      <c r="C24" s="10"/>
      <c r="D24" s="10"/>
      <c r="E24" s="10"/>
      <c r="F24" s="10"/>
      <c r="G24" s="10"/>
      <c r="H24" s="10"/>
      <c r="I24" s="4"/>
      <c r="J24" s="5" t="s">
        <v>11</v>
      </c>
      <c r="K24" s="5"/>
      <c r="L24" s="5"/>
      <c r="M24" s="5"/>
      <c r="N24" s="5"/>
      <c r="O24" s="1"/>
      <c r="P24" s="1"/>
      <c r="Q24" s="1"/>
    </row>
    <row r="25" spans="1:17" hidden="1" x14ac:dyDescent="0.2"/>
    <row r="26" spans="1:17" hidden="1" x14ac:dyDescent="0.2"/>
    <row r="27" spans="1:17" s="2" customFormat="1" ht="30" hidden="1" customHeight="1" x14ac:dyDescent="0.3">
      <c r="A27" s="1"/>
      <c r="B27" s="10" t="s">
        <v>15</v>
      </c>
      <c r="C27" s="10"/>
      <c r="D27" s="10"/>
      <c r="E27" s="10"/>
      <c r="F27" s="10"/>
      <c r="G27" s="10"/>
      <c r="H27" s="10"/>
      <c r="I27" s="4"/>
      <c r="J27" s="5" t="s">
        <v>16</v>
      </c>
      <c r="K27" s="5"/>
      <c r="L27" s="5"/>
      <c r="M27" s="5"/>
      <c r="N27" s="5"/>
      <c r="O27" s="1"/>
      <c r="P27" s="1"/>
      <c r="Q27" s="1"/>
    </row>
    <row r="28" spans="1:17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12">
    <mergeCell ref="A16:S16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2022-04-18T07:04:29Z</cp:lastPrinted>
  <dcterms:created xsi:type="dcterms:W3CDTF">2012-01-12T08:51:13Z</dcterms:created>
  <dcterms:modified xsi:type="dcterms:W3CDTF">2022-05-04T10:37:41Z</dcterms:modified>
</cp:coreProperties>
</file>