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415" yWindow="-150" windowWidth="7125" windowHeight="7050" activeTab="1"/>
  </bookViews>
  <sheets>
    <sheet name=" додаток 2 МВК" sheetId="8" r:id="rId1"/>
    <sheet name="додаток 3 МВК" sheetId="9" r:id="rId2"/>
  </sheets>
  <definedNames>
    <definedName name="_xlnm.Print_Titles" localSheetId="0">' додаток 2 МВК'!$6:$7</definedName>
    <definedName name="_xlnm.Print_Area" localSheetId="0">' додаток 2 МВК'!$A$1:$Q$23</definedName>
    <definedName name="_xlnm.Print_Area" localSheetId="1">'додаток 3 МВК'!$A$1:$Q$16</definedName>
  </definedNames>
  <calcPr calcId="144525"/>
</workbook>
</file>

<file path=xl/calcChain.xml><?xml version="1.0" encoding="utf-8"?>
<calcChain xmlns="http://schemas.openxmlformats.org/spreadsheetml/2006/main">
  <c r="N12" i="9" l="1"/>
  <c r="M12" i="9"/>
  <c r="P12" i="9"/>
  <c r="P11" i="9" l="1"/>
  <c r="M8" i="8" l="1"/>
  <c r="M9" i="8"/>
  <c r="M10" i="8"/>
  <c r="M11" i="8"/>
  <c r="M12" i="8"/>
  <c r="M13" i="8"/>
  <c r="M15" i="8"/>
  <c r="M16" i="8"/>
  <c r="O9" i="8"/>
  <c r="O10" i="8"/>
  <c r="O11" i="8"/>
  <c r="O12" i="8"/>
  <c r="O13" i="8"/>
  <c r="O14" i="8"/>
  <c r="O15" i="8"/>
  <c r="O16" i="8"/>
  <c r="O17" i="8"/>
  <c r="P9" i="8"/>
  <c r="P10" i="8"/>
  <c r="P11" i="8"/>
  <c r="P12" i="8"/>
  <c r="P13" i="8"/>
  <c r="P14" i="8"/>
  <c r="P15" i="8"/>
  <c r="P16" i="8"/>
  <c r="P10" i="9" l="1"/>
  <c r="P9" i="9"/>
  <c r="H11" i="9"/>
  <c r="Q11" i="9" s="1"/>
  <c r="H12" i="9" l="1"/>
  <c r="Q12" i="9" s="1"/>
  <c r="L16" i="8" l="1"/>
  <c r="F18" i="8" l="1"/>
  <c r="C13" i="9" l="1"/>
  <c r="F13" i="9"/>
  <c r="G13" i="9"/>
  <c r="I13" i="9"/>
  <c r="J13" i="9"/>
  <c r="L13" i="9"/>
  <c r="O13" i="9"/>
  <c r="D13" i="9"/>
  <c r="L9" i="8"/>
  <c r="L10" i="8"/>
  <c r="L11" i="8"/>
  <c r="L12" i="8"/>
  <c r="L13" i="8"/>
  <c r="L14" i="8"/>
  <c r="L15" i="8"/>
  <c r="L17" i="8"/>
  <c r="K13" i="9" l="1"/>
  <c r="E10" i="9"/>
  <c r="E16" i="8"/>
  <c r="E8" i="8"/>
  <c r="E9" i="8"/>
  <c r="E10" i="8"/>
  <c r="E11" i="8"/>
  <c r="E12" i="8"/>
  <c r="E13" i="8"/>
  <c r="E14" i="8"/>
  <c r="E15" i="8"/>
  <c r="E17" i="8"/>
  <c r="H8" i="8"/>
  <c r="K8" i="8"/>
  <c r="L8" i="8"/>
  <c r="O8" i="8"/>
  <c r="P8" i="8"/>
  <c r="H9" i="8"/>
  <c r="K9" i="8"/>
  <c r="H10" i="8"/>
  <c r="K10" i="8"/>
  <c r="H11" i="8"/>
  <c r="K11" i="8"/>
  <c r="H12" i="8"/>
  <c r="K12" i="8"/>
  <c r="H13" i="8"/>
  <c r="K13" i="8"/>
  <c r="H14" i="8"/>
  <c r="K14" i="8"/>
  <c r="H15" i="8"/>
  <c r="K15" i="8"/>
  <c r="H16" i="8"/>
  <c r="K16" i="8"/>
  <c r="H17" i="8"/>
  <c r="K17" i="8"/>
  <c r="C18" i="8"/>
  <c r="D18" i="8"/>
  <c r="G18" i="8"/>
  <c r="I18" i="8"/>
  <c r="J18" i="8"/>
  <c r="H9" i="9"/>
  <c r="H10" i="9"/>
  <c r="M13" i="9"/>
  <c r="P13" i="9"/>
  <c r="E13" i="9" l="1"/>
  <c r="N13" i="9"/>
  <c r="H13" i="9"/>
  <c r="Q17" i="8"/>
  <c r="N17" i="8"/>
  <c r="Q16" i="8"/>
  <c r="Q15" i="8"/>
  <c r="N15" i="8"/>
  <c r="Q14" i="8"/>
  <c r="N14" i="8"/>
  <c r="Q13" i="8"/>
  <c r="N13" i="8"/>
  <c r="Q12" i="8"/>
  <c r="N12" i="8"/>
  <c r="Q11" i="8"/>
  <c r="N11" i="8"/>
  <c r="Q10" i="8"/>
  <c r="N10" i="8"/>
  <c r="Q9" i="8"/>
  <c r="N9" i="8"/>
  <c r="N8" i="8"/>
  <c r="P18" i="8"/>
  <c r="Q10" i="9"/>
  <c r="Q13" i="9" s="1"/>
  <c r="H18" i="8"/>
  <c r="O18" i="8"/>
  <c r="L18" i="8"/>
  <c r="Q8" i="8"/>
  <c r="E18" i="8"/>
  <c r="M18" i="8"/>
  <c r="K18" i="8"/>
  <c r="Q18" i="8" l="1"/>
  <c r="N18" i="8"/>
</calcChain>
</file>

<file path=xl/sharedStrings.xml><?xml version="1.0" encoding="utf-8"?>
<sst xmlns="http://schemas.openxmlformats.org/spreadsheetml/2006/main" count="86" uniqueCount="57">
  <si>
    <t>Код</t>
  </si>
  <si>
    <t xml:space="preserve">Усього </t>
  </si>
  <si>
    <t>Разом</t>
  </si>
  <si>
    <t>Заг.фонд</t>
  </si>
  <si>
    <t>Спец.ф</t>
  </si>
  <si>
    <t>Додаток 3</t>
  </si>
  <si>
    <t>Кредитування бюджету (за функціональною структорою)</t>
  </si>
  <si>
    <t>Загальний фонд</t>
  </si>
  <si>
    <t>Спеціальний фонд</t>
  </si>
  <si>
    <t>Надання пільгового довгострокового  кредиту громадянам на будівництво (реконструкцію) та придбання житла</t>
  </si>
  <si>
    <t>РАЗОМ</t>
  </si>
  <si>
    <t>Н.А. Геращенко</t>
  </si>
  <si>
    <t>Керуюча справами</t>
  </si>
  <si>
    <t>Додаток 2</t>
  </si>
  <si>
    <t>тис. грн.</t>
  </si>
  <si>
    <t xml:space="preserve">Міський голова </t>
  </si>
  <si>
    <t>Ю.О. Бурлака</t>
  </si>
  <si>
    <t>Спец.ф.</t>
  </si>
  <si>
    <t>Назва</t>
  </si>
  <si>
    <t>Процент виконання до затверджених показників</t>
  </si>
  <si>
    <t xml:space="preserve">КПКВ </t>
  </si>
  <si>
    <t>1000</t>
  </si>
  <si>
    <t>2000</t>
  </si>
  <si>
    <t>4000</t>
  </si>
  <si>
    <t>5000</t>
  </si>
  <si>
    <t>6000</t>
  </si>
  <si>
    <t>8000</t>
  </si>
  <si>
    <t>3000</t>
  </si>
  <si>
    <t>0100</t>
  </si>
  <si>
    <t>Державне управління</t>
  </si>
  <si>
    <t>Освіта</t>
  </si>
  <si>
    <t>Охорона здоров`я</t>
  </si>
  <si>
    <t>Соціальний захист та соціальне забезпечення</t>
  </si>
  <si>
    <t>Культура i мистецтво</t>
  </si>
  <si>
    <t>Фiзична культура i спорт</t>
  </si>
  <si>
    <t>Житлово-комунальне господарство</t>
  </si>
  <si>
    <t>7000</t>
  </si>
  <si>
    <t>Економічна діяльність</t>
  </si>
  <si>
    <t>Інша діяльність</t>
  </si>
  <si>
    <t>9000</t>
  </si>
  <si>
    <t>Міжбюджетні трансферти</t>
  </si>
  <si>
    <t>Повернення пільгових довгострокових кредитів наданих молодим сім'ям та одиноким молодим громадянам на будівництво/придбання житла</t>
  </si>
  <si>
    <t>Повернення довгострокових кредитів наданих індивідуальним забудовникам житла на селі</t>
  </si>
  <si>
    <t xml:space="preserve">Планові показники на 2022 рік </t>
  </si>
  <si>
    <t xml:space="preserve">Надання  довгострокових кредитів індивідуальних забудовникам житла на селі </t>
  </si>
  <si>
    <t>до рішення міської ради</t>
  </si>
  <si>
    <t>до рішення  міської ради</t>
  </si>
  <si>
    <t xml:space="preserve">Видатки бюджету Глухівської міської територіальної громади  за 9 місяців 2022 р. </t>
  </si>
  <si>
    <t>Касові видатки за 9 місяців 2021 р.</t>
  </si>
  <si>
    <t>Касові видатки за 9 місяців 2022 р.</t>
  </si>
  <si>
    <t>Процент виконання до касових видатків за 9 місяців 2021 р.</t>
  </si>
  <si>
    <t xml:space="preserve">Планові показники на  2022 рік </t>
  </si>
  <si>
    <t>Процент виконання до касових видатків за 9 місяців  2021 р.</t>
  </si>
  <si>
    <t xml:space="preserve">Кредитування з бюджету Глухівської міської територіальної громади за 9 місяців  2022 р. </t>
  </si>
  <si>
    <t>Заступник міського голови з питань діяльності виконавчих органів міської ради                      Маріанна ВАСИЛЬЄВА</t>
  </si>
  <si>
    <r>
      <rPr>
        <u/>
        <sz val="10"/>
        <rFont val="Times New Roman"/>
        <family val="1"/>
        <charset val="204"/>
      </rPr>
      <t>13.10.2022</t>
    </r>
    <r>
      <rPr>
        <sz val="10"/>
        <rFont val="Times New Roman"/>
        <family val="1"/>
        <charset val="204"/>
      </rPr>
      <t xml:space="preserve"> № </t>
    </r>
    <r>
      <rPr>
        <u/>
        <sz val="10"/>
        <rFont val="Times New Roman"/>
        <family val="1"/>
        <charset val="204"/>
      </rPr>
      <t>217</t>
    </r>
  </si>
  <si>
    <r>
      <rPr>
        <u/>
        <sz val="10"/>
        <rFont val="Times New Roman"/>
        <family val="1"/>
        <charset val="204"/>
      </rPr>
      <t xml:space="preserve">13.10.2022 </t>
    </r>
    <r>
      <rPr>
        <sz val="10"/>
        <rFont val="Times New Roman"/>
        <family val="1"/>
        <charset val="204"/>
      </rPr>
      <t xml:space="preserve">№ </t>
    </r>
    <r>
      <rPr>
        <u/>
        <sz val="10"/>
        <rFont val="Times New Roman"/>
        <family val="1"/>
        <charset val="204"/>
      </rPr>
      <t>217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</si>
</sst>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i/>
      <sz val="10"/>
      <name val="Times New Roman"/>
      <family val="1"/>
      <charset val="204"/>
    </font>
    <font>
      <sz val="12"/>
      <name val="Arial Cyr"/>
      <charset val="204"/>
    </font>
    <font>
      <sz val="20"/>
      <name val="Times New Roman"/>
      <family val="1"/>
      <charset val="204"/>
    </font>
    <font>
      <sz val="4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Arial Cyr"/>
      <charset val="204"/>
    </font>
    <font>
      <sz val="10"/>
      <color rgb="FFFF0000"/>
      <name val="Arial Cyr"/>
      <charset val="204"/>
    </font>
    <font>
      <u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 applyFont="0" applyFill="0" applyBorder="0" applyAlignment="0" applyProtection="0"/>
  </cellStyleXfs>
  <cellXfs count="95">
    <xf numFmtId="0" fontId="0" fillId="0" borderId="0" xfId="0"/>
    <xf numFmtId="0" fontId="5" fillId="0" borderId="0" xfId="0" applyFont="1"/>
    <xf numFmtId="0" fontId="3" fillId="0" borderId="0" xfId="0" applyFont="1" applyFill="1"/>
    <xf numFmtId="0" fontId="5" fillId="0" borderId="1" xfId="0" applyFont="1" applyFill="1" applyBorder="1"/>
    <xf numFmtId="0" fontId="5" fillId="0" borderId="0" xfId="0" applyFont="1" applyFill="1"/>
    <xf numFmtId="0" fontId="6" fillId="0" borderId="0" xfId="0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/>
    <xf numFmtId="0" fontId="6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Fill="1" applyAlignment="1">
      <alignment horizontal="justify"/>
    </xf>
    <xf numFmtId="0" fontId="1" fillId="0" borderId="0" xfId="0" applyFont="1"/>
    <xf numFmtId="0" fontId="6" fillId="0" borderId="1" xfId="0" applyFont="1" applyFill="1" applyBorder="1"/>
    <xf numFmtId="0" fontId="5" fillId="0" borderId="0" xfId="0" applyFont="1" applyFill="1" applyAlignment="1">
      <alignment horizontal="justify"/>
    </xf>
    <xf numFmtId="164" fontId="5" fillId="0" borderId="0" xfId="0" applyNumberFormat="1" applyFont="1" applyFill="1"/>
    <xf numFmtId="0" fontId="8" fillId="0" borderId="0" xfId="0" applyFont="1" applyFill="1" applyAlignment="1"/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/>
    <xf numFmtId="164" fontId="6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justify" vertical="center" wrapText="1"/>
    </xf>
    <xf numFmtId="0" fontId="9" fillId="0" borderId="0" xfId="0" applyFont="1" applyFill="1" applyAlignment="1">
      <alignment horizontal="center"/>
    </xf>
    <xf numFmtId="0" fontId="9" fillId="0" borderId="0" xfId="0" applyFont="1" applyFill="1"/>
    <xf numFmtId="164" fontId="6" fillId="0" borderId="0" xfId="0" applyNumberFormat="1" applyFont="1" applyFill="1" applyBorder="1"/>
    <xf numFmtId="0" fontId="6" fillId="0" borderId="0" xfId="0" applyFont="1" applyFill="1" applyBorder="1" applyAlignment="1">
      <alignment vertical="center" wrapText="1"/>
    </xf>
    <xf numFmtId="0" fontId="10" fillId="0" borderId="0" xfId="0" applyFont="1" applyFill="1" applyAlignment="1">
      <alignment horizontal="left"/>
    </xf>
    <xf numFmtId="0" fontId="6" fillId="0" borderId="0" xfId="0" applyFont="1" applyFill="1" applyBorder="1"/>
    <xf numFmtId="0" fontId="5" fillId="0" borderId="0" xfId="0" applyFont="1" applyFill="1" applyBorder="1"/>
    <xf numFmtId="0" fontId="1" fillId="0" borderId="0" xfId="0" applyFont="1" applyFill="1" applyAlignment="1">
      <alignment horizontal="justify"/>
    </xf>
    <xf numFmtId="0" fontId="1" fillId="0" borderId="0" xfId="0" applyFont="1" applyFill="1"/>
    <xf numFmtId="0" fontId="5" fillId="0" borderId="1" xfId="0" applyFont="1" applyFill="1" applyBorder="1" applyAlignment="1">
      <alignment horizontal="justify" textRotation="90"/>
    </xf>
    <xf numFmtId="164" fontId="6" fillId="2" borderId="1" xfId="0" applyNumberFormat="1" applyFont="1" applyFill="1" applyBorder="1" applyAlignment="1">
      <alignment horizontal="right" vertical="center" wrapText="1"/>
    </xf>
    <xf numFmtId="164" fontId="6" fillId="2" borderId="1" xfId="0" applyNumberFormat="1" applyFont="1" applyFill="1" applyBorder="1" applyAlignment="1">
      <alignment horizontal="right" vertical="center"/>
    </xf>
    <xf numFmtId="0" fontId="6" fillId="2" borderId="0" xfId="0" applyFont="1" applyFill="1"/>
    <xf numFmtId="0" fontId="5" fillId="2" borderId="0" xfId="0" applyFont="1" applyFill="1"/>
    <xf numFmtId="49" fontId="6" fillId="2" borderId="1" xfId="0" quotePrefix="1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0" xfId="0" quotePrefix="1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vertical="center" wrapText="1"/>
    </xf>
    <xf numFmtId="164" fontId="6" fillId="2" borderId="0" xfId="0" applyNumberFormat="1" applyFont="1" applyFill="1" applyBorder="1" applyAlignment="1">
      <alignment horizontal="right" vertical="center" wrapText="1"/>
    </xf>
    <xf numFmtId="164" fontId="5" fillId="2" borderId="0" xfId="0" applyNumberFormat="1" applyFont="1" applyFill="1" applyBorder="1"/>
    <xf numFmtId="164" fontId="6" fillId="2" borderId="0" xfId="0" applyNumberFormat="1" applyFont="1" applyFill="1" applyBorder="1"/>
    <xf numFmtId="0" fontId="5" fillId="2" borderId="0" xfId="0" applyFont="1" applyFill="1" applyAlignment="1">
      <alignment horizontal="left"/>
    </xf>
    <xf numFmtId="0" fontId="5" fillId="2" borderId="0" xfId="0" applyFont="1" applyFill="1" applyAlignment="1">
      <alignment horizontal="justify"/>
    </xf>
    <xf numFmtId="164" fontId="5" fillId="2" borderId="0" xfId="0" applyNumberFormat="1" applyFont="1" applyFill="1" applyAlignment="1">
      <alignment horizontal="center"/>
    </xf>
    <xf numFmtId="164" fontId="5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/>
    </xf>
    <xf numFmtId="0" fontId="1" fillId="2" borderId="0" xfId="0" applyFont="1" applyFill="1" applyAlignment="1">
      <alignment horizontal="justify"/>
    </xf>
    <xf numFmtId="0" fontId="5" fillId="2" borderId="1" xfId="0" applyFont="1" applyFill="1" applyBorder="1"/>
    <xf numFmtId="0" fontId="6" fillId="2" borderId="1" xfId="0" applyFont="1" applyFill="1" applyBorder="1"/>
    <xf numFmtId="0" fontId="1" fillId="2" borderId="0" xfId="0" applyFont="1" applyFill="1"/>
    <xf numFmtId="164" fontId="6" fillId="0" borderId="0" xfId="0" applyNumberFormat="1" applyFont="1" applyFill="1" applyBorder="1" applyAlignment="1">
      <alignment vertical="center" wrapText="1"/>
    </xf>
    <xf numFmtId="164" fontId="11" fillId="0" borderId="0" xfId="0" applyNumberFormat="1" applyFont="1" applyFill="1"/>
    <xf numFmtId="0" fontId="5" fillId="0" borderId="0" xfId="0" applyFont="1" applyFill="1" applyAlignment="1">
      <alignment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6" fillId="2" borderId="1" xfId="0" quotePrefix="1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vertical="center" wrapText="1"/>
    </xf>
    <xf numFmtId="0" fontId="3" fillId="0" borderId="0" xfId="0" applyFont="1"/>
    <xf numFmtId="164" fontId="5" fillId="0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vertical="center" wrapText="1"/>
    </xf>
    <xf numFmtId="164" fontId="12" fillId="2" borderId="1" xfId="0" applyNumberFormat="1" applyFont="1" applyFill="1" applyBorder="1" applyAlignment="1">
      <alignment horizontal="right" vertical="center"/>
    </xf>
    <xf numFmtId="164" fontId="13" fillId="2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6" fillId="0" borderId="1" xfId="0" applyNumberFormat="1" applyFont="1" applyFill="1" applyBorder="1" applyAlignment="1">
      <alignment horizontal="right" vertical="center"/>
    </xf>
    <xf numFmtId="164" fontId="0" fillId="2" borderId="1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7" xfId="0" applyFont="1" applyFill="1" applyBorder="1" applyAlignment="1">
      <alignment horizontal="justify"/>
    </xf>
    <xf numFmtId="0" fontId="5" fillId="0" borderId="8" xfId="0" applyFont="1" applyFill="1" applyBorder="1" applyAlignment="1">
      <alignment horizontal="justify"/>
    </xf>
    <xf numFmtId="0" fontId="5" fillId="0" borderId="9" xfId="0" applyFont="1" applyFill="1" applyBorder="1" applyAlignment="1">
      <alignment horizontal="justify"/>
    </xf>
    <xf numFmtId="0" fontId="5" fillId="0" borderId="1" xfId="0" applyFont="1" applyFill="1" applyBorder="1" applyAlignment="1">
      <alignment horizontal="justify"/>
    </xf>
    <xf numFmtId="0" fontId="4" fillId="0" borderId="0" xfId="0" applyFont="1" applyFill="1" applyAlignment="1">
      <alignment horizontal="center"/>
    </xf>
    <xf numFmtId="0" fontId="10" fillId="0" borderId="0" xfId="0" applyFont="1" applyFill="1" applyAlignment="1">
      <alignment horizontal="justify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0" fontId="4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  <pageSetUpPr fitToPage="1"/>
  </sheetPr>
  <dimension ref="A1:R25"/>
  <sheetViews>
    <sheetView zoomScale="85" zoomScaleNormal="85" zoomScaleSheetLayoutView="85" workbookViewId="0">
      <pane xSplit="2" ySplit="7" topLeftCell="C8" activePane="bottomRight" state="frozen"/>
      <selection activeCell="J16" sqref="J16"/>
      <selection pane="topRight" activeCell="J16" sqref="J16"/>
      <selection pane="bottomLeft" activeCell="J16" sqref="J16"/>
      <selection pane="bottomRight" activeCell="K3" sqref="K3"/>
    </sheetView>
  </sheetViews>
  <sheetFormatPr defaultColWidth="9.28515625" defaultRowHeight="12.75" x14ac:dyDescent="0.2"/>
  <cols>
    <col min="1" max="1" width="8.28515625" style="62" customWidth="1"/>
    <col min="2" max="2" width="22.42578125" style="13" customWidth="1"/>
    <col min="3" max="3" width="9.42578125" style="13" bestFit="1" customWidth="1"/>
    <col min="4" max="4" width="9" style="13" customWidth="1"/>
    <col min="5" max="5" width="10.42578125" style="13" customWidth="1"/>
    <col min="6" max="6" width="13.5703125" style="14" bestFit="1" customWidth="1"/>
    <col min="7" max="7" width="11.5703125" style="4" bestFit="1" customWidth="1"/>
    <col min="8" max="8" width="11.5703125" style="5" bestFit="1" customWidth="1"/>
    <col min="9" max="10" width="11.5703125" style="4" bestFit="1" customWidth="1"/>
    <col min="11" max="11" width="9.28515625" style="5" customWidth="1"/>
    <col min="12" max="12" width="8.42578125" style="5" bestFit="1" customWidth="1"/>
    <col min="13" max="13" width="10.28515625" style="5" customWidth="1"/>
    <col min="14" max="14" width="8.28515625" style="5" bestFit="1" customWidth="1"/>
    <col min="15" max="15" width="9.42578125" style="4" customWidth="1"/>
    <col min="16" max="16" width="10" style="4" customWidth="1"/>
    <col min="17" max="17" width="8.28515625" style="5" bestFit="1" customWidth="1"/>
    <col min="18" max="16384" width="9.28515625" style="4"/>
  </cols>
  <sheetData>
    <row r="1" spans="1:18" ht="16.5" customHeight="1" x14ac:dyDescent="0.2">
      <c r="K1" s="76" t="s">
        <v>13</v>
      </c>
      <c r="L1" s="76"/>
      <c r="M1" s="76"/>
      <c r="N1" s="76"/>
      <c r="O1" s="76"/>
      <c r="P1" s="76"/>
      <c r="Q1" s="4"/>
      <c r="R1" s="59"/>
    </row>
    <row r="2" spans="1:18" ht="16.350000000000001" customHeight="1" x14ac:dyDescent="0.4">
      <c r="C2" s="27"/>
      <c r="D2" s="91"/>
      <c r="E2" s="91"/>
      <c r="F2" s="91"/>
      <c r="G2" s="91"/>
      <c r="K2" s="85" t="s">
        <v>46</v>
      </c>
      <c r="L2" s="85"/>
      <c r="M2" s="85"/>
      <c r="N2" s="85"/>
      <c r="O2" s="85"/>
      <c r="P2" s="85"/>
      <c r="Q2" s="85"/>
      <c r="R2" s="15"/>
    </row>
    <row r="3" spans="1:18" x14ac:dyDescent="0.2">
      <c r="K3" s="62" t="s">
        <v>55</v>
      </c>
      <c r="L3" s="62"/>
      <c r="M3" s="62"/>
      <c r="N3" s="62"/>
      <c r="P3" s="7"/>
      <c r="Q3" s="4"/>
      <c r="R3" s="7"/>
    </row>
    <row r="4" spans="1:18" ht="18.75" x14ac:dyDescent="0.3">
      <c r="A4" s="90" t="s">
        <v>47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8"/>
    </row>
    <row r="5" spans="1:18" x14ac:dyDescent="0.2">
      <c r="A5" s="19"/>
      <c r="B5" s="20"/>
      <c r="C5" s="20"/>
      <c r="D5" s="20"/>
      <c r="E5" s="20"/>
      <c r="F5" s="21"/>
      <c r="G5" s="8"/>
      <c r="H5" s="8"/>
      <c r="I5" s="8"/>
      <c r="Q5" s="4" t="s">
        <v>14</v>
      </c>
    </row>
    <row r="6" spans="1:18" s="1" customFormat="1" ht="26.65" customHeight="1" x14ac:dyDescent="0.2">
      <c r="A6" s="60" t="s">
        <v>20</v>
      </c>
      <c r="B6" s="83" t="s">
        <v>18</v>
      </c>
      <c r="C6" s="80" t="s">
        <v>48</v>
      </c>
      <c r="D6" s="81"/>
      <c r="E6" s="82"/>
      <c r="F6" s="77" t="s">
        <v>43</v>
      </c>
      <c r="G6" s="78"/>
      <c r="H6" s="79"/>
      <c r="I6" s="80" t="s">
        <v>49</v>
      </c>
      <c r="J6" s="81"/>
      <c r="K6" s="82"/>
      <c r="L6" s="86" t="s">
        <v>50</v>
      </c>
      <c r="M6" s="87"/>
      <c r="N6" s="88"/>
      <c r="O6" s="89" t="s">
        <v>19</v>
      </c>
      <c r="P6" s="89"/>
      <c r="Q6" s="89"/>
    </row>
    <row r="7" spans="1:18" s="9" customFormat="1" ht="14.1" customHeight="1" x14ac:dyDescent="0.2">
      <c r="A7" s="61"/>
      <c r="B7" s="84"/>
      <c r="C7" s="49" t="s">
        <v>3</v>
      </c>
      <c r="D7" s="50" t="s">
        <v>4</v>
      </c>
      <c r="E7" s="51" t="s">
        <v>2</v>
      </c>
      <c r="F7" s="16" t="s">
        <v>3</v>
      </c>
      <c r="G7" s="17" t="s">
        <v>4</v>
      </c>
      <c r="H7" s="18" t="s">
        <v>2</v>
      </c>
      <c r="I7" s="50" t="s">
        <v>3</v>
      </c>
      <c r="J7" s="50" t="s">
        <v>4</v>
      </c>
      <c r="K7" s="51" t="s">
        <v>2</v>
      </c>
      <c r="L7" s="17" t="s">
        <v>3</v>
      </c>
      <c r="M7" s="17" t="s">
        <v>4</v>
      </c>
      <c r="N7" s="18" t="s">
        <v>2</v>
      </c>
      <c r="O7" s="3" t="s">
        <v>3</v>
      </c>
      <c r="P7" s="3" t="s">
        <v>17</v>
      </c>
      <c r="Q7" s="12" t="s">
        <v>2</v>
      </c>
    </row>
    <row r="8" spans="1:18" s="35" customFormat="1" x14ac:dyDescent="0.2">
      <c r="A8" s="63" t="s">
        <v>28</v>
      </c>
      <c r="B8" s="38" t="s">
        <v>29</v>
      </c>
      <c r="C8" s="69">
        <v>16811.3</v>
      </c>
      <c r="D8" s="69">
        <v>13.3</v>
      </c>
      <c r="E8" s="33">
        <f t="shared" ref="E8:E17" si="0">SUM(C8:D8)</f>
        <v>16824.599999999999</v>
      </c>
      <c r="F8" s="64">
        <v>39151.800000000003</v>
      </c>
      <c r="G8" s="64">
        <v>71</v>
      </c>
      <c r="H8" s="66">
        <f t="shared" ref="H8:H17" si="1">SUM(F8:G8)</f>
        <v>39222.800000000003</v>
      </c>
      <c r="I8" s="64">
        <v>25493.599999999999</v>
      </c>
      <c r="J8" s="65">
        <v>67.8</v>
      </c>
      <c r="K8" s="66">
        <f t="shared" ref="K8:K17" si="2">SUM(I8:J8)</f>
        <v>25561.399999999998</v>
      </c>
      <c r="L8" s="47">
        <f t="shared" ref="L8:L18" si="3">SUM(I8/C8)*100</f>
        <v>151.64561931557941</v>
      </c>
      <c r="M8" s="47">
        <f>SUM(J8/D8)*100</f>
        <v>509.77443609022555</v>
      </c>
      <c r="N8" s="34">
        <f t="shared" ref="N8:N18" si="4">SUM(K8/E8)*100</f>
        <v>151.92872341690145</v>
      </c>
      <c r="O8" s="47">
        <f t="shared" ref="O8:O18" si="5">SUM(I8/F8)*100</f>
        <v>65.114758452995773</v>
      </c>
      <c r="P8" s="47">
        <f t="shared" ref="P8:P18" si="6">SUM(J8/G8)*100</f>
        <v>95.492957746478865</v>
      </c>
      <c r="Q8" s="34">
        <f t="shared" ref="Q8:Q18" si="7">SUM(K8/H8)*100</f>
        <v>65.169748207675113</v>
      </c>
    </row>
    <row r="9" spans="1:18" s="36" customFormat="1" x14ac:dyDescent="0.2">
      <c r="A9" s="63" t="s">
        <v>21</v>
      </c>
      <c r="B9" s="38" t="s">
        <v>30</v>
      </c>
      <c r="C9" s="69">
        <v>71179.199999999997</v>
      </c>
      <c r="D9" s="69">
        <v>2497.3000000000002</v>
      </c>
      <c r="E9" s="33">
        <f t="shared" si="0"/>
        <v>73676.5</v>
      </c>
      <c r="F9" s="64">
        <v>173043.4</v>
      </c>
      <c r="G9" s="64">
        <v>8272</v>
      </c>
      <c r="H9" s="66">
        <f t="shared" si="1"/>
        <v>181315.4</v>
      </c>
      <c r="I9" s="64">
        <v>112929.8</v>
      </c>
      <c r="J9" s="65">
        <v>726.7</v>
      </c>
      <c r="K9" s="66">
        <f t="shared" si="2"/>
        <v>113656.5</v>
      </c>
      <c r="L9" s="47">
        <f t="shared" ref="L9:L17" si="8">SUM(I9/C9)*100</f>
        <v>158.65561849529078</v>
      </c>
      <c r="M9" s="47">
        <f t="shared" ref="M9:M16" si="9">SUM(J9/D9)*100</f>
        <v>29.099427381572095</v>
      </c>
      <c r="N9" s="34">
        <f t="shared" ref="N9:N17" si="10">SUM(K9/E9)*100</f>
        <v>154.26424979471065</v>
      </c>
      <c r="O9" s="47">
        <f t="shared" si="5"/>
        <v>65.260969213503671</v>
      </c>
      <c r="P9" s="47">
        <f t="shared" si="6"/>
        <v>8.7850580270793035</v>
      </c>
      <c r="Q9" s="34">
        <f t="shared" ref="Q9:Q17" si="11">SUM(K9/H9)*100</f>
        <v>62.684416216162553</v>
      </c>
    </row>
    <row r="10" spans="1:18" s="36" customFormat="1" x14ac:dyDescent="0.2">
      <c r="A10" s="63" t="s">
        <v>22</v>
      </c>
      <c r="B10" s="38" t="s">
        <v>31</v>
      </c>
      <c r="C10" s="69">
        <v>22903.200000000001</v>
      </c>
      <c r="D10" s="69">
        <v>3016</v>
      </c>
      <c r="E10" s="33">
        <f t="shared" si="0"/>
        <v>25919.200000000001</v>
      </c>
      <c r="F10" s="64">
        <v>10843.7</v>
      </c>
      <c r="G10" s="64">
        <v>1000</v>
      </c>
      <c r="H10" s="66">
        <f t="shared" si="1"/>
        <v>11843.7</v>
      </c>
      <c r="I10" s="64">
        <v>6920.5</v>
      </c>
      <c r="J10" s="65"/>
      <c r="K10" s="66">
        <f t="shared" si="2"/>
        <v>6920.5</v>
      </c>
      <c r="L10" s="47">
        <f t="shared" si="8"/>
        <v>30.216301652170873</v>
      </c>
      <c r="M10" s="47">
        <f t="shared" si="9"/>
        <v>0</v>
      </c>
      <c r="N10" s="34">
        <f t="shared" si="10"/>
        <v>26.700283959381458</v>
      </c>
      <c r="O10" s="47">
        <f t="shared" si="5"/>
        <v>63.820467183710349</v>
      </c>
      <c r="P10" s="47">
        <f t="shared" si="6"/>
        <v>0</v>
      </c>
      <c r="Q10" s="34">
        <f t="shared" si="11"/>
        <v>58.431908947372854</v>
      </c>
    </row>
    <row r="11" spans="1:18" s="36" customFormat="1" ht="25.5" x14ac:dyDescent="0.2">
      <c r="A11" s="63" t="s">
        <v>27</v>
      </c>
      <c r="B11" s="38" t="s">
        <v>32</v>
      </c>
      <c r="C11" s="69">
        <v>6576</v>
      </c>
      <c r="D11" s="69">
        <v>88.2</v>
      </c>
      <c r="E11" s="33">
        <f t="shared" si="0"/>
        <v>6664.2</v>
      </c>
      <c r="F11" s="64">
        <v>15882.2</v>
      </c>
      <c r="G11" s="64">
        <v>440.7</v>
      </c>
      <c r="H11" s="66">
        <f t="shared" si="1"/>
        <v>16322.900000000001</v>
      </c>
      <c r="I11" s="64">
        <v>10285</v>
      </c>
      <c r="J11" s="65">
        <v>868.8</v>
      </c>
      <c r="K11" s="66">
        <f t="shared" si="2"/>
        <v>11153.8</v>
      </c>
      <c r="L11" s="47">
        <f t="shared" si="8"/>
        <v>156.40206812652067</v>
      </c>
      <c r="M11" s="47">
        <f t="shared" si="9"/>
        <v>985.03401360544206</v>
      </c>
      <c r="N11" s="34">
        <f t="shared" si="10"/>
        <v>167.36892650280603</v>
      </c>
      <c r="O11" s="47">
        <f t="shared" si="5"/>
        <v>64.758031003261507</v>
      </c>
      <c r="P11" s="47">
        <f t="shared" si="6"/>
        <v>197.14091218515998</v>
      </c>
      <c r="Q11" s="34">
        <f t="shared" si="11"/>
        <v>68.332220377506431</v>
      </c>
    </row>
    <row r="12" spans="1:18" s="36" customFormat="1" x14ac:dyDescent="0.2">
      <c r="A12" s="63" t="s">
        <v>23</v>
      </c>
      <c r="B12" s="38" t="s">
        <v>33</v>
      </c>
      <c r="C12" s="69">
        <v>2477.6999999999998</v>
      </c>
      <c r="D12" s="69">
        <v>40.799999999999997</v>
      </c>
      <c r="E12" s="33">
        <f t="shared" si="0"/>
        <v>2518.5</v>
      </c>
      <c r="F12" s="64">
        <v>13890.6</v>
      </c>
      <c r="G12" s="64">
        <v>96.3</v>
      </c>
      <c r="H12" s="66">
        <f t="shared" si="1"/>
        <v>13986.9</v>
      </c>
      <c r="I12" s="64">
        <v>8350.6</v>
      </c>
      <c r="J12" s="65">
        <v>71.2</v>
      </c>
      <c r="K12" s="66">
        <f t="shared" si="2"/>
        <v>8421.8000000000011</v>
      </c>
      <c r="L12" s="47">
        <f t="shared" si="8"/>
        <v>337.03031036848694</v>
      </c>
      <c r="M12" s="47">
        <f t="shared" si="9"/>
        <v>174.50980392156865</v>
      </c>
      <c r="N12" s="34">
        <f t="shared" si="10"/>
        <v>334.39745880484423</v>
      </c>
      <c r="O12" s="47">
        <f t="shared" si="5"/>
        <v>60.116913596244949</v>
      </c>
      <c r="P12" s="47">
        <f t="shared" si="6"/>
        <v>73.935617860851508</v>
      </c>
      <c r="Q12" s="34">
        <f t="shared" si="11"/>
        <v>60.212055566279886</v>
      </c>
    </row>
    <row r="13" spans="1:18" s="35" customFormat="1" ht="12.75" customHeight="1" x14ac:dyDescent="0.2">
      <c r="A13" s="63" t="s">
        <v>24</v>
      </c>
      <c r="B13" s="38" t="s">
        <v>34</v>
      </c>
      <c r="C13" s="69">
        <v>2059</v>
      </c>
      <c r="D13" s="69">
        <v>19.600000000000001</v>
      </c>
      <c r="E13" s="33">
        <f t="shared" si="0"/>
        <v>2078.6</v>
      </c>
      <c r="F13" s="64">
        <v>5497.8</v>
      </c>
      <c r="G13" s="64">
        <v>25.6</v>
      </c>
      <c r="H13" s="66">
        <f t="shared" si="1"/>
        <v>5523.4000000000005</v>
      </c>
      <c r="I13" s="64">
        <v>2633.5</v>
      </c>
      <c r="J13" s="65">
        <v>7.8</v>
      </c>
      <c r="K13" s="66">
        <f t="shared" si="2"/>
        <v>2641.3</v>
      </c>
      <c r="L13" s="47">
        <f t="shared" si="8"/>
        <v>127.90189412336086</v>
      </c>
      <c r="M13" s="47">
        <f t="shared" si="9"/>
        <v>39.795918367346935</v>
      </c>
      <c r="N13" s="34">
        <f t="shared" si="10"/>
        <v>127.07110555181373</v>
      </c>
      <c r="O13" s="47">
        <f t="shared" si="5"/>
        <v>47.900978573247478</v>
      </c>
      <c r="P13" s="47">
        <f t="shared" si="6"/>
        <v>30.46875</v>
      </c>
      <c r="Q13" s="34">
        <f t="shared" si="11"/>
        <v>47.820183220480139</v>
      </c>
    </row>
    <row r="14" spans="1:18" s="35" customFormat="1" ht="25.5" x14ac:dyDescent="0.2">
      <c r="A14" s="63" t="s">
        <v>25</v>
      </c>
      <c r="B14" s="38" t="s">
        <v>35</v>
      </c>
      <c r="C14" s="69">
        <v>3969.7</v>
      </c>
      <c r="D14" s="69"/>
      <c r="E14" s="33">
        <f t="shared" si="0"/>
        <v>3969.7</v>
      </c>
      <c r="F14" s="64">
        <v>18713.599999999999</v>
      </c>
      <c r="G14" s="64">
        <v>0.8</v>
      </c>
      <c r="H14" s="66">
        <f t="shared" si="1"/>
        <v>18714.399999999998</v>
      </c>
      <c r="I14" s="64">
        <v>12288.7</v>
      </c>
      <c r="J14" s="65"/>
      <c r="K14" s="66">
        <f t="shared" si="2"/>
        <v>12288.7</v>
      </c>
      <c r="L14" s="47">
        <f t="shared" si="8"/>
        <v>309.56243544852259</v>
      </c>
      <c r="M14" s="47"/>
      <c r="N14" s="34">
        <f t="shared" si="10"/>
        <v>309.56243544852259</v>
      </c>
      <c r="O14" s="47">
        <f t="shared" si="5"/>
        <v>65.667215287277713</v>
      </c>
      <c r="P14" s="47">
        <f t="shared" si="6"/>
        <v>0</v>
      </c>
      <c r="Q14" s="34">
        <f t="shared" si="11"/>
        <v>65.664408156286086</v>
      </c>
    </row>
    <row r="15" spans="1:18" s="35" customFormat="1" x14ac:dyDescent="0.2">
      <c r="A15" s="63" t="s">
        <v>36</v>
      </c>
      <c r="B15" s="38" t="s">
        <v>37</v>
      </c>
      <c r="C15" s="69">
        <v>1422.3</v>
      </c>
      <c r="D15" s="69">
        <v>1570.5</v>
      </c>
      <c r="E15" s="33">
        <f t="shared" si="0"/>
        <v>2992.8</v>
      </c>
      <c r="F15" s="64">
        <v>7238.8</v>
      </c>
      <c r="G15" s="64">
        <v>3000</v>
      </c>
      <c r="H15" s="66">
        <f t="shared" si="1"/>
        <v>10238.799999999999</v>
      </c>
      <c r="I15" s="64">
        <v>4026.7</v>
      </c>
      <c r="J15" s="65">
        <v>1500</v>
      </c>
      <c r="K15" s="66">
        <f t="shared" si="2"/>
        <v>5526.7</v>
      </c>
      <c r="L15" s="47">
        <f t="shared" si="8"/>
        <v>283.11186107009775</v>
      </c>
      <c r="M15" s="47">
        <f t="shared" si="9"/>
        <v>95.510983763132757</v>
      </c>
      <c r="N15" s="34">
        <f t="shared" si="10"/>
        <v>184.66653301256346</v>
      </c>
      <c r="O15" s="47">
        <f t="shared" si="5"/>
        <v>55.626623197215011</v>
      </c>
      <c r="P15" s="47">
        <f t="shared" si="6"/>
        <v>50</v>
      </c>
      <c r="Q15" s="34">
        <f t="shared" si="11"/>
        <v>53.97800523498848</v>
      </c>
    </row>
    <row r="16" spans="1:18" s="35" customFormat="1" x14ac:dyDescent="0.2">
      <c r="A16" s="63" t="s">
        <v>26</v>
      </c>
      <c r="B16" s="38" t="s">
        <v>38</v>
      </c>
      <c r="C16" s="69">
        <v>90.4</v>
      </c>
      <c r="D16" s="69">
        <v>57.8</v>
      </c>
      <c r="E16" s="33">
        <f t="shared" si="0"/>
        <v>148.19999999999999</v>
      </c>
      <c r="F16" s="64">
        <v>6425.3</v>
      </c>
      <c r="G16" s="64">
        <v>4403.8999999999996</v>
      </c>
      <c r="H16" s="66">
        <f t="shared" si="1"/>
        <v>10829.2</v>
      </c>
      <c r="I16" s="64">
        <v>2684.4</v>
      </c>
      <c r="J16" s="65">
        <v>3054.8</v>
      </c>
      <c r="K16" s="66">
        <f t="shared" si="2"/>
        <v>5739.2000000000007</v>
      </c>
      <c r="L16" s="47">
        <f t="shared" si="8"/>
        <v>2969.4690265486724</v>
      </c>
      <c r="M16" s="47">
        <f t="shared" si="9"/>
        <v>5285.1211072664364</v>
      </c>
      <c r="N16" s="34"/>
      <c r="O16" s="47">
        <f t="shared" si="5"/>
        <v>41.778593995611104</v>
      </c>
      <c r="P16" s="47">
        <f t="shared" si="6"/>
        <v>69.365789413928567</v>
      </c>
      <c r="Q16" s="34">
        <f t="shared" si="11"/>
        <v>52.99745133527869</v>
      </c>
    </row>
    <row r="17" spans="1:17" s="36" customFormat="1" ht="25.5" x14ac:dyDescent="0.2">
      <c r="A17" s="63" t="s">
        <v>39</v>
      </c>
      <c r="B17" s="38" t="s">
        <v>40</v>
      </c>
      <c r="C17" s="69">
        <v>662.5</v>
      </c>
      <c r="D17" s="69"/>
      <c r="E17" s="33">
        <f t="shared" si="0"/>
        <v>662.5</v>
      </c>
      <c r="F17" s="64">
        <v>2174.1999999999998</v>
      </c>
      <c r="G17" s="64"/>
      <c r="H17" s="66">
        <f t="shared" si="1"/>
        <v>2174.1999999999998</v>
      </c>
      <c r="I17" s="64">
        <v>2155</v>
      </c>
      <c r="J17" s="64"/>
      <c r="K17" s="66">
        <f t="shared" si="2"/>
        <v>2155</v>
      </c>
      <c r="L17" s="47">
        <f t="shared" si="8"/>
        <v>325.28301886792457</v>
      </c>
      <c r="M17" s="47"/>
      <c r="N17" s="34">
        <f t="shared" si="10"/>
        <v>325.28301886792457</v>
      </c>
      <c r="O17" s="47">
        <f t="shared" si="5"/>
        <v>99.116916567013163</v>
      </c>
      <c r="P17" s="47"/>
      <c r="Q17" s="34">
        <f t="shared" si="11"/>
        <v>99.116916567013163</v>
      </c>
    </row>
    <row r="18" spans="1:17" s="36" customFormat="1" ht="21.75" customHeight="1" x14ac:dyDescent="0.2">
      <c r="A18" s="37"/>
      <c r="B18" s="38" t="s">
        <v>1</v>
      </c>
      <c r="C18" s="66">
        <f t="shared" ref="C18:K18" si="12">SUM(C8+C9+C10+C11+C12+C13+C14+C15+C16+C17)</f>
        <v>128151.29999999999</v>
      </c>
      <c r="D18" s="66">
        <f t="shared" si="12"/>
        <v>7303.5000000000009</v>
      </c>
      <c r="E18" s="66">
        <f>SUM(E8+E9+E10+E11+E12+E13+E14+E15+E16+E17)</f>
        <v>135454.80000000002</v>
      </c>
      <c r="F18" s="66">
        <f>SUM(F8+F9+F10+F11+F12+F13+F14+F15+F16+F17)</f>
        <v>292861.40000000002</v>
      </c>
      <c r="G18" s="66">
        <f t="shared" si="12"/>
        <v>17310.3</v>
      </c>
      <c r="H18" s="66">
        <f t="shared" si="12"/>
        <v>310171.70000000007</v>
      </c>
      <c r="I18" s="66">
        <f t="shared" si="12"/>
        <v>187767.80000000002</v>
      </c>
      <c r="J18" s="66">
        <f t="shared" si="12"/>
        <v>6297.1</v>
      </c>
      <c r="K18" s="66">
        <f t="shared" si="12"/>
        <v>194064.9</v>
      </c>
      <c r="L18" s="34">
        <f t="shared" si="3"/>
        <v>146.52040205600727</v>
      </c>
      <c r="M18" s="34">
        <f t="shared" ref="M18" si="13">SUM(J18/D18)*100</f>
        <v>86.220305333059486</v>
      </c>
      <c r="N18" s="34">
        <f t="shared" si="4"/>
        <v>143.2691200311838</v>
      </c>
      <c r="O18" s="34">
        <f t="shared" si="5"/>
        <v>64.114902134593365</v>
      </c>
      <c r="P18" s="34">
        <f t="shared" si="6"/>
        <v>36.37776352807289</v>
      </c>
      <c r="Q18" s="34">
        <f t="shared" si="7"/>
        <v>62.566926640954016</v>
      </c>
    </row>
    <row r="19" spans="1:17" s="36" customFormat="1" ht="20.25" customHeight="1" x14ac:dyDescent="0.2">
      <c r="A19" s="39"/>
      <c r="B19" s="40"/>
      <c r="C19" s="26"/>
      <c r="D19" s="26"/>
      <c r="E19" s="26"/>
      <c r="F19" s="57"/>
      <c r="G19" s="57"/>
      <c r="H19" s="57"/>
      <c r="I19" s="57"/>
      <c r="J19" s="57"/>
      <c r="K19" s="57"/>
      <c r="L19" s="41"/>
      <c r="M19" s="41"/>
      <c r="N19" s="41"/>
      <c r="O19" s="42"/>
      <c r="P19" s="43"/>
      <c r="Q19" s="43"/>
    </row>
    <row r="20" spans="1:17" s="36" customFormat="1" hidden="1" x14ac:dyDescent="0.2">
      <c r="A20" s="44"/>
      <c r="B20" s="45"/>
      <c r="C20" s="46"/>
      <c r="D20" s="46"/>
      <c r="E20" s="46"/>
      <c r="F20" s="46"/>
      <c r="G20" s="46"/>
      <c r="H20" s="46"/>
      <c r="I20" s="46"/>
      <c r="J20" s="46"/>
      <c r="K20" s="46"/>
      <c r="L20" s="35"/>
      <c r="M20" s="35"/>
      <c r="N20" s="35"/>
      <c r="Q20" s="35"/>
    </row>
    <row r="21" spans="1:17" s="1" customFormat="1" ht="18.75" x14ac:dyDescent="0.3">
      <c r="A21" s="75" t="s">
        <v>54</v>
      </c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</row>
    <row r="22" spans="1:17" ht="11.25" customHeight="1" x14ac:dyDescent="0.2"/>
    <row r="25" spans="1:17" ht="61.5" x14ac:dyDescent="0.85">
      <c r="F25" s="58"/>
    </row>
  </sheetData>
  <mergeCells count="11">
    <mergeCell ref="A21:Q21"/>
    <mergeCell ref="K1:P1"/>
    <mergeCell ref="F6:H6"/>
    <mergeCell ref="I6:K6"/>
    <mergeCell ref="B6:B7"/>
    <mergeCell ref="K2:Q2"/>
    <mergeCell ref="C6:E6"/>
    <mergeCell ref="L6:N6"/>
    <mergeCell ref="O6:Q6"/>
    <mergeCell ref="A4:Q4"/>
    <mergeCell ref="D2:G2"/>
  </mergeCells>
  <phoneticPr fontId="2" type="noConversion"/>
  <printOptions horizontalCentered="1"/>
  <pageMargins left="0.34" right="0.19685039370078741" top="0.82" bottom="0.25" header="0.64" footer="0"/>
  <pageSetup paperSize="9" scale="79" fitToHeight="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9"/>
    <pageSetUpPr fitToPage="1"/>
  </sheetPr>
  <dimension ref="A1:S121"/>
  <sheetViews>
    <sheetView showZeros="0" tabSelected="1" zoomScale="70" zoomScaleNormal="70" workbookViewId="0">
      <selection activeCell="L6" sqref="L6"/>
    </sheetView>
  </sheetViews>
  <sheetFormatPr defaultColWidth="9.28515625" defaultRowHeight="12.75" x14ac:dyDescent="0.2"/>
  <cols>
    <col min="1" max="1" width="7.42578125" style="11" customWidth="1"/>
    <col min="2" max="2" width="39.42578125" style="11" customWidth="1"/>
    <col min="3" max="3" width="5.5703125" style="11" customWidth="1"/>
    <col min="4" max="4" width="5.7109375" style="11" bestFit="1" customWidth="1"/>
    <col min="5" max="5" width="5.28515625" style="11" customWidth="1"/>
    <col min="6" max="6" width="5.42578125" style="11" customWidth="1"/>
    <col min="7" max="7" width="5.7109375" style="31" bestFit="1" customWidth="1"/>
    <col min="8" max="8" width="5.28515625" style="31" bestFit="1" customWidth="1"/>
    <col min="9" max="10" width="5.5703125" style="11" customWidth="1"/>
    <col min="11" max="11" width="5.28515625" style="11" bestFit="1" customWidth="1"/>
    <col min="12" max="12" width="5.42578125" style="11" customWidth="1"/>
    <col min="13" max="14" width="8.28515625" style="11" bestFit="1" customWidth="1"/>
    <col min="15" max="15" width="5.7109375" style="11" bestFit="1" customWidth="1"/>
    <col min="16" max="17" width="8.28515625" style="11" bestFit="1" customWidth="1"/>
    <col min="18" max="16384" width="9.28515625" style="11"/>
  </cols>
  <sheetData>
    <row r="1" spans="1:19" ht="12.75" customHeight="1" x14ac:dyDescent="0.2">
      <c r="J1" s="6"/>
      <c r="K1" s="92" t="s">
        <v>5</v>
      </c>
      <c r="L1" s="92"/>
      <c r="M1" s="92"/>
      <c r="N1" s="92"/>
      <c r="O1" s="92"/>
      <c r="P1" s="92"/>
      <c r="Q1" s="92"/>
    </row>
    <row r="2" spans="1:19" x14ac:dyDescent="0.2">
      <c r="J2" s="22"/>
      <c r="K2" s="85" t="s">
        <v>45</v>
      </c>
      <c r="L2" s="85"/>
      <c r="M2" s="85"/>
      <c r="N2" s="85"/>
      <c r="O2" s="85"/>
      <c r="P2" s="85"/>
      <c r="Q2" s="85"/>
    </row>
    <row r="3" spans="1:19" x14ac:dyDescent="0.2">
      <c r="J3" s="4"/>
      <c r="K3" s="93" t="s">
        <v>56</v>
      </c>
      <c r="L3" s="93"/>
      <c r="M3" s="93"/>
      <c r="N3" s="93"/>
      <c r="O3" s="93"/>
      <c r="P3" s="93"/>
      <c r="Q3" s="93"/>
    </row>
    <row r="4" spans="1:19" ht="15" x14ac:dyDescent="0.2">
      <c r="I4" s="23"/>
      <c r="J4" s="24"/>
      <c r="K4" s="23"/>
      <c r="L4" s="23"/>
      <c r="M4" s="23"/>
      <c r="N4" s="23"/>
      <c r="O4" s="23"/>
    </row>
    <row r="5" spans="1:19" ht="18.75" x14ac:dyDescent="0.3">
      <c r="A5" s="94" t="s">
        <v>53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</row>
    <row r="6" spans="1:19" x14ac:dyDescent="0.2">
      <c r="A6" s="1"/>
      <c r="B6" s="1"/>
      <c r="C6" s="1"/>
      <c r="D6" s="1"/>
      <c r="E6" s="1"/>
      <c r="F6" s="1"/>
      <c r="G6" s="4"/>
      <c r="H6" s="4"/>
      <c r="I6" s="1"/>
      <c r="J6" s="1"/>
      <c r="K6" s="1"/>
      <c r="L6" s="1"/>
      <c r="M6" s="1"/>
      <c r="N6" s="1"/>
      <c r="O6" s="1"/>
      <c r="P6" s="1"/>
      <c r="Q6" s="1" t="s">
        <v>14</v>
      </c>
    </row>
    <row r="7" spans="1:19" s="30" customFormat="1" ht="52.35" customHeight="1" x14ac:dyDescent="0.2">
      <c r="A7" s="89" t="s">
        <v>0</v>
      </c>
      <c r="B7" s="89" t="s">
        <v>6</v>
      </c>
      <c r="C7" s="80" t="s">
        <v>48</v>
      </c>
      <c r="D7" s="81"/>
      <c r="E7" s="82"/>
      <c r="F7" s="89" t="s">
        <v>51</v>
      </c>
      <c r="G7" s="89"/>
      <c r="H7" s="89"/>
      <c r="I7" s="80" t="s">
        <v>49</v>
      </c>
      <c r="J7" s="81"/>
      <c r="K7" s="82"/>
      <c r="L7" s="86" t="s">
        <v>52</v>
      </c>
      <c r="M7" s="87"/>
      <c r="N7" s="88"/>
      <c r="O7" s="89" t="s">
        <v>19</v>
      </c>
      <c r="P7" s="89"/>
      <c r="Q7" s="89"/>
    </row>
    <row r="8" spans="1:19" s="30" customFormat="1" ht="59.25" customHeight="1" x14ac:dyDescent="0.2">
      <c r="A8" s="89"/>
      <c r="B8" s="89"/>
      <c r="C8" s="32" t="s">
        <v>7</v>
      </c>
      <c r="D8" s="32" t="s">
        <v>8</v>
      </c>
      <c r="E8" s="32" t="s">
        <v>2</v>
      </c>
      <c r="F8" s="32" t="s">
        <v>7</v>
      </c>
      <c r="G8" s="32" t="s">
        <v>8</v>
      </c>
      <c r="H8" s="32" t="s">
        <v>2</v>
      </c>
      <c r="I8" s="32" t="s">
        <v>7</v>
      </c>
      <c r="J8" s="32" t="s">
        <v>8</v>
      </c>
      <c r="K8" s="32" t="s">
        <v>2</v>
      </c>
      <c r="L8" s="32" t="s">
        <v>7</v>
      </c>
      <c r="M8" s="32" t="s">
        <v>8</v>
      </c>
      <c r="N8" s="32" t="s">
        <v>2</v>
      </c>
      <c r="O8" s="32" t="s">
        <v>7</v>
      </c>
      <c r="P8" s="32" t="s">
        <v>8</v>
      </c>
      <c r="Q8" s="32" t="s">
        <v>2</v>
      </c>
    </row>
    <row r="9" spans="1:19" s="53" customFormat="1" ht="38.25" x14ac:dyDescent="0.2">
      <c r="A9" s="52">
        <v>8821</v>
      </c>
      <c r="B9" s="52" t="s">
        <v>9</v>
      </c>
      <c r="C9" s="47"/>
      <c r="D9" s="47"/>
      <c r="E9" s="47"/>
      <c r="F9" s="47"/>
      <c r="G9" s="68">
        <v>4.7</v>
      </c>
      <c r="H9" s="68">
        <f>SUM(F9:G9)</f>
        <v>4.7</v>
      </c>
      <c r="I9" s="70"/>
      <c r="J9" s="70"/>
      <c r="K9" s="70"/>
      <c r="L9" s="71"/>
      <c r="M9" s="72"/>
      <c r="N9" s="71"/>
      <c r="O9" s="70"/>
      <c r="P9" s="70">
        <f>SUM(J9/G9)*100</f>
        <v>0</v>
      </c>
      <c r="Q9" s="70"/>
    </row>
    <row r="10" spans="1:19" s="53" customFormat="1" ht="58.15" customHeight="1" x14ac:dyDescent="0.2">
      <c r="A10" s="52">
        <v>8822</v>
      </c>
      <c r="B10" s="52" t="s">
        <v>41</v>
      </c>
      <c r="C10" s="47"/>
      <c r="D10" s="47">
        <v>-2.8</v>
      </c>
      <c r="E10" s="47">
        <f>SUM(D10)</f>
        <v>-2.8</v>
      </c>
      <c r="F10" s="47"/>
      <c r="G10" s="68">
        <v>-5</v>
      </c>
      <c r="H10" s="68">
        <f>SUM(F10:G10)</f>
        <v>-5</v>
      </c>
      <c r="I10" s="70"/>
      <c r="J10" s="70"/>
      <c r="K10" s="70"/>
      <c r="L10" s="71"/>
      <c r="M10" s="72"/>
      <c r="N10" s="72"/>
      <c r="O10" s="70"/>
      <c r="P10" s="70">
        <f>SUM(J10/G10)*100</f>
        <v>0</v>
      </c>
      <c r="Q10" s="70">
        <f>SUM(K10/H10)*100</f>
        <v>0</v>
      </c>
    </row>
    <row r="11" spans="1:19" s="53" customFormat="1" ht="42.6" customHeight="1" x14ac:dyDescent="0.2">
      <c r="A11" s="52">
        <v>8831</v>
      </c>
      <c r="B11" s="52" t="s">
        <v>44</v>
      </c>
      <c r="C11" s="47"/>
      <c r="D11" s="47"/>
      <c r="E11" s="47"/>
      <c r="F11" s="47"/>
      <c r="G11" s="68">
        <v>8.5</v>
      </c>
      <c r="H11" s="68">
        <f>SUM(F11:G11)</f>
        <v>8.5</v>
      </c>
      <c r="I11" s="47"/>
      <c r="J11" s="47"/>
      <c r="K11" s="47"/>
      <c r="L11" s="48"/>
      <c r="M11" s="74"/>
      <c r="N11" s="74"/>
      <c r="O11" s="47"/>
      <c r="P11" s="47">
        <f t="shared" ref="P11" si="0">SUM(J11/G11)*100</f>
        <v>0</v>
      </c>
      <c r="Q11" s="47">
        <f t="shared" ref="Q11:Q12" si="1">SUM(K11/H11)*100</f>
        <v>0</v>
      </c>
    </row>
    <row r="12" spans="1:19" s="53" customFormat="1" ht="42.6" customHeight="1" x14ac:dyDescent="0.2">
      <c r="A12" s="52">
        <v>8832</v>
      </c>
      <c r="B12" s="52" t="s">
        <v>42</v>
      </c>
      <c r="C12" s="47"/>
      <c r="D12" s="47">
        <v>-11.7</v>
      </c>
      <c r="E12" s="47">
        <v>-11.7</v>
      </c>
      <c r="F12" s="47"/>
      <c r="G12" s="68">
        <v>-9</v>
      </c>
      <c r="H12" s="68">
        <f>SUM(F12:G12)</f>
        <v>-9</v>
      </c>
      <c r="I12" s="47"/>
      <c r="J12" s="47">
        <v>-0.9</v>
      </c>
      <c r="K12" s="47">
        <v>-0.9</v>
      </c>
      <c r="L12" s="48"/>
      <c r="M12" s="74">
        <f>SUM(J12/D12)*100</f>
        <v>7.6923076923076925</v>
      </c>
      <c r="N12" s="74">
        <f>SUM(K12/E12)*100</f>
        <v>7.6923076923076925</v>
      </c>
      <c r="O12" s="47"/>
      <c r="P12" s="47">
        <f>SUM(J12/G12)*100</f>
        <v>10</v>
      </c>
      <c r="Q12" s="47">
        <f t="shared" si="1"/>
        <v>10</v>
      </c>
    </row>
    <row r="13" spans="1:19" s="56" customFormat="1" x14ac:dyDescent="0.2">
      <c r="A13" s="54"/>
      <c r="B13" s="55" t="s">
        <v>10</v>
      </c>
      <c r="C13" s="34">
        <f>SUM(C9:C12)</f>
        <v>0</v>
      </c>
      <c r="D13" s="34">
        <f>SUM(D9:D12)</f>
        <v>-14.5</v>
      </c>
      <c r="E13" s="34">
        <f t="shared" ref="E13:Q13" si="2">SUM(E9:E12)</f>
        <v>-14.5</v>
      </c>
      <c r="F13" s="34">
        <f t="shared" si="2"/>
        <v>0</v>
      </c>
      <c r="G13" s="73">
        <f t="shared" si="2"/>
        <v>-0.80000000000000071</v>
      </c>
      <c r="H13" s="73">
        <f t="shared" si="2"/>
        <v>-0.80000000000000071</v>
      </c>
      <c r="I13" s="34">
        <f t="shared" si="2"/>
        <v>0</v>
      </c>
      <c r="J13" s="34">
        <f t="shared" si="2"/>
        <v>-0.9</v>
      </c>
      <c r="K13" s="34">
        <f t="shared" si="2"/>
        <v>-0.9</v>
      </c>
      <c r="L13" s="34">
        <f t="shared" si="2"/>
        <v>0</v>
      </c>
      <c r="M13" s="34">
        <f t="shared" si="2"/>
        <v>7.6923076923076925</v>
      </c>
      <c r="N13" s="34">
        <f t="shared" si="2"/>
        <v>7.6923076923076925</v>
      </c>
      <c r="O13" s="34">
        <f t="shared" si="2"/>
        <v>0</v>
      </c>
      <c r="P13" s="34">
        <f t="shared" si="2"/>
        <v>10</v>
      </c>
      <c r="Q13" s="34">
        <f t="shared" si="2"/>
        <v>10</v>
      </c>
    </row>
    <row r="14" spans="1:19" s="31" customFormat="1" ht="23.25" customHeight="1" x14ac:dyDescent="0.2">
      <c r="A14" s="29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9"/>
      <c r="N14" s="29"/>
      <c r="O14" s="28"/>
      <c r="P14" s="25"/>
      <c r="Q14" s="25"/>
    </row>
    <row r="15" spans="1:19" s="31" customFormat="1" ht="18.75" x14ac:dyDescent="0.3">
      <c r="A15" s="75" t="s">
        <v>54</v>
      </c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</row>
    <row r="16" spans="1:19" s="67" customFormat="1" ht="35.65" customHeight="1" x14ac:dyDescent="0.3">
      <c r="A16" s="75"/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</row>
    <row r="23" spans="1:17" ht="13.5" customHeight="1" x14ac:dyDescent="0.2"/>
    <row r="24" spans="1:17" hidden="1" x14ac:dyDescent="0.2">
      <c r="B24" s="10" t="s">
        <v>12</v>
      </c>
      <c r="C24" s="10"/>
      <c r="D24" s="10"/>
      <c r="E24" s="10"/>
      <c r="F24" s="10"/>
      <c r="G24" s="10"/>
      <c r="H24" s="10"/>
      <c r="I24" s="4"/>
      <c r="J24" s="5" t="s">
        <v>11</v>
      </c>
      <c r="K24" s="5"/>
      <c r="L24" s="5"/>
      <c r="M24" s="5"/>
      <c r="N24" s="5"/>
      <c r="O24" s="1"/>
      <c r="P24" s="1"/>
      <c r="Q24" s="1"/>
    </row>
    <row r="25" spans="1:17" hidden="1" x14ac:dyDescent="0.2"/>
    <row r="26" spans="1:17" hidden="1" x14ac:dyDescent="0.2"/>
    <row r="27" spans="1:17" s="2" customFormat="1" ht="30" hidden="1" customHeight="1" x14ac:dyDescent="0.3">
      <c r="A27" s="1"/>
      <c r="B27" s="10" t="s">
        <v>15</v>
      </c>
      <c r="C27" s="10"/>
      <c r="D27" s="10"/>
      <c r="E27" s="10"/>
      <c r="F27" s="10"/>
      <c r="G27" s="10"/>
      <c r="H27" s="10"/>
      <c r="I27" s="4"/>
      <c r="J27" s="5" t="s">
        <v>16</v>
      </c>
      <c r="K27" s="5"/>
      <c r="L27" s="5"/>
      <c r="M27" s="5"/>
      <c r="N27" s="5"/>
      <c r="O27" s="1"/>
      <c r="P27" s="1"/>
      <c r="Q27" s="1"/>
    </row>
    <row r="28" spans="1:17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  <row r="121" hidden="1" x14ac:dyDescent="0.2"/>
  </sheetData>
  <mergeCells count="13">
    <mergeCell ref="A16:S16"/>
    <mergeCell ref="K1:Q1"/>
    <mergeCell ref="K3:Q3"/>
    <mergeCell ref="A5:Q5"/>
    <mergeCell ref="O7:Q7"/>
    <mergeCell ref="A7:A8"/>
    <mergeCell ref="B7:B8"/>
    <mergeCell ref="F7:H7"/>
    <mergeCell ref="I7:K7"/>
    <mergeCell ref="C7:E7"/>
    <mergeCell ref="L7:N7"/>
    <mergeCell ref="K2:Q2"/>
    <mergeCell ref="A15:Q15"/>
  </mergeCells>
  <phoneticPr fontId="2" type="noConversion"/>
  <pageMargins left="0.55000000000000004" right="0.27" top="4.5199999999999996" bottom="0.59" header="0.5" footer="0.5"/>
  <pageSetup paperSize="9" scale="4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 додаток 2 МВК</vt:lpstr>
      <vt:lpstr>додаток 3 МВК</vt:lpstr>
      <vt:lpstr>' додаток 2 МВК'!Заголовки_для_печати</vt:lpstr>
      <vt:lpstr>' додаток 2 МВК'!Область_печати</vt:lpstr>
      <vt:lpstr>'додаток 3 МВК'!Область_печати</vt:lpstr>
    </vt:vector>
  </TitlesOfParts>
  <Company>FINANSY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Ptachka</dc:creator>
  <cp:lastModifiedBy>Квасник</cp:lastModifiedBy>
  <cp:lastPrinted>2022-10-11T11:43:04Z</cp:lastPrinted>
  <dcterms:created xsi:type="dcterms:W3CDTF">2012-01-12T08:51:13Z</dcterms:created>
  <dcterms:modified xsi:type="dcterms:W3CDTF">2022-10-14T12:10:31Z</dcterms:modified>
</cp:coreProperties>
</file>